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guwi\Lehrbuch\Proof\EXCEL_Arbeitsblaetter\"/>
    </mc:Choice>
  </mc:AlternateContent>
  <xr:revisionPtr revIDLastSave="0" documentId="13_ncr:1_{643A6F71-861F-4054-BAA5-CA1B250C7E22}" xr6:coauthVersionLast="36" xr6:coauthVersionMax="36" xr10:uidLastSave="{00000000-0000-0000-0000-000000000000}"/>
  <bookViews>
    <workbookView xWindow="4131" yWindow="51" windowWidth="12386" windowHeight="9309" activeTab="1" xr2:uid="{00000000-000D-0000-FFFF-FFFF00000000}"/>
  </bookViews>
  <sheets>
    <sheet name="BV OHNE Massentransportlim." sheetId="1" r:id="rId1"/>
    <sheet name="BV MIT Massentransportlim. " sheetId="4" r:id="rId2"/>
  </sheets>
  <calcPr calcId="191029"/>
</workbook>
</file>

<file path=xl/calcChain.xml><?xml version="1.0" encoding="utf-8"?>
<calcChain xmlns="http://schemas.openxmlformats.org/spreadsheetml/2006/main">
  <c r="B19" i="1" l="1"/>
  <c r="B10" i="4" l="1"/>
  <c r="B13" i="4"/>
  <c r="A22" i="4"/>
  <c r="B22" i="4"/>
  <c r="C22" i="4"/>
  <c r="D15" i="4"/>
  <c r="D22" i="4"/>
  <c r="D3" i="4"/>
  <c r="D2" i="4"/>
  <c r="D16" i="4"/>
  <c r="E23" i="4" s="1"/>
  <c r="F17" i="4"/>
  <c r="F16" i="4"/>
  <c r="A23" i="4"/>
  <c r="B23" i="4"/>
  <c r="C23" i="4"/>
  <c r="D23" i="4"/>
  <c r="F23" i="4"/>
  <c r="H23" i="4" s="1"/>
  <c r="A24" i="4"/>
  <c r="B21" i="4"/>
  <c r="C21" i="4"/>
  <c r="E21" i="4" s="1"/>
  <c r="D21" i="4"/>
  <c r="G23" i="4"/>
  <c r="B9" i="1"/>
  <c r="B12" i="1" s="1"/>
  <c r="C19" i="1" s="1"/>
  <c r="A20" i="1"/>
  <c r="D14" i="1"/>
  <c r="A21" i="1"/>
  <c r="B21" i="1" l="1"/>
  <c r="C21" i="1" s="1"/>
  <c r="B20" i="1"/>
  <c r="F21" i="4"/>
  <c r="A22" i="1"/>
  <c r="D19" i="1"/>
  <c r="E19" i="1" s="1"/>
  <c r="D21" i="1"/>
  <c r="B24" i="4"/>
  <c r="A25" i="4"/>
  <c r="E22" i="4"/>
  <c r="F22" i="4" s="1"/>
  <c r="E21" i="1" l="1"/>
  <c r="C20" i="1"/>
  <c r="D20" i="1"/>
  <c r="H22" i="4"/>
  <c r="G22" i="4"/>
  <c r="B22" i="1"/>
  <c r="A23" i="1"/>
  <c r="H21" i="4"/>
  <c r="G21" i="4"/>
  <c r="B25" i="4"/>
  <c r="A26" i="4"/>
  <c r="C24" i="4"/>
  <c r="D24" i="4"/>
  <c r="E20" i="1" l="1"/>
  <c r="C22" i="1"/>
  <c r="D22" i="1"/>
  <c r="B23" i="1"/>
  <c r="A24" i="1"/>
  <c r="E24" i="4"/>
  <c r="F24" i="4" s="1"/>
  <c r="B26" i="4"/>
  <c r="A27" i="4"/>
  <c r="C25" i="4"/>
  <c r="D25" i="4"/>
  <c r="G24" i="4" l="1"/>
  <c r="H24" i="4"/>
  <c r="A25" i="1"/>
  <c r="B24" i="1"/>
  <c r="C23" i="1"/>
  <c r="D23" i="1"/>
  <c r="E22" i="1"/>
  <c r="E25" i="4"/>
  <c r="F25" i="4"/>
  <c r="A28" i="4"/>
  <c r="B27" i="4"/>
  <c r="C26" i="4"/>
  <c r="D26" i="4"/>
  <c r="C24" i="1" l="1"/>
  <c r="D24" i="1"/>
  <c r="A26" i="1"/>
  <c r="B25" i="1"/>
  <c r="E26" i="4"/>
  <c r="F26" i="4" s="1"/>
  <c r="E23" i="1"/>
  <c r="C27" i="4"/>
  <c r="D27" i="4"/>
  <c r="A29" i="4"/>
  <c r="B28" i="4"/>
  <c r="H25" i="4"/>
  <c r="G25" i="4"/>
  <c r="E24" i="1" l="1"/>
  <c r="G26" i="4"/>
  <c r="H26" i="4"/>
  <c r="B26" i="1"/>
  <c r="A27" i="1"/>
  <c r="A30" i="4"/>
  <c r="B29" i="4"/>
  <c r="D25" i="1"/>
  <c r="C25" i="1"/>
  <c r="C28" i="4"/>
  <c r="D28" i="4"/>
  <c r="E27" i="4"/>
  <c r="F27" i="4" s="1"/>
  <c r="E25" i="1" l="1"/>
  <c r="G27" i="4"/>
  <c r="H27" i="4"/>
  <c r="B27" i="1"/>
  <c r="A28" i="1"/>
  <c r="C29" i="4"/>
  <c r="D29" i="4"/>
  <c r="A31" i="4"/>
  <c r="B30" i="4"/>
  <c r="D26" i="1"/>
  <c r="C26" i="1"/>
  <c r="E28" i="4"/>
  <c r="F28" i="4" s="1"/>
  <c r="E26" i="1" l="1"/>
  <c r="H28" i="4"/>
  <c r="G28" i="4"/>
  <c r="C27" i="1"/>
  <c r="D27" i="1"/>
  <c r="A29" i="1"/>
  <c r="B28" i="1"/>
  <c r="E29" i="4"/>
  <c r="F29" i="4" s="1"/>
  <c r="C30" i="4"/>
  <c r="D30" i="4"/>
  <c r="B31" i="4"/>
  <c r="A32" i="4"/>
  <c r="E27" i="1" l="1"/>
  <c r="H29" i="4"/>
  <c r="G29" i="4"/>
  <c r="C28" i="1"/>
  <c r="D28" i="1"/>
  <c r="B29" i="1"/>
  <c r="A30" i="1"/>
  <c r="B32" i="4"/>
  <c r="A33" i="4"/>
  <c r="D31" i="4"/>
  <c r="C31" i="4"/>
  <c r="E30" i="4"/>
  <c r="F30" i="4"/>
  <c r="C29" i="1" l="1"/>
  <c r="D29" i="1"/>
  <c r="H30" i="4"/>
  <c r="G30" i="4"/>
  <c r="A31" i="1"/>
  <c r="B30" i="1"/>
  <c r="E28" i="1"/>
  <c r="E31" i="4"/>
  <c r="F31" i="4"/>
  <c r="B33" i="4"/>
  <c r="A34" i="4"/>
  <c r="C32" i="4"/>
  <c r="D32" i="4"/>
  <c r="E29" i="1" l="1"/>
  <c r="C30" i="1"/>
  <c r="D30" i="1"/>
  <c r="B31" i="1"/>
  <c r="A32" i="1"/>
  <c r="E32" i="4"/>
  <c r="F32" i="4" s="1"/>
  <c r="B34" i="4"/>
  <c r="A35" i="4"/>
  <c r="D33" i="4"/>
  <c r="C33" i="4"/>
  <c r="H31" i="4"/>
  <c r="G31" i="4"/>
  <c r="H32" i="4" l="1"/>
  <c r="G32" i="4"/>
  <c r="B32" i="1"/>
  <c r="A33" i="1"/>
  <c r="C31" i="1"/>
  <c r="D31" i="1"/>
  <c r="E30" i="1"/>
  <c r="E33" i="4"/>
  <c r="F33" i="4" s="1"/>
  <c r="A36" i="4"/>
  <c r="B35" i="4"/>
  <c r="C34" i="4"/>
  <c r="D34" i="4"/>
  <c r="H33" i="4" l="1"/>
  <c r="G33" i="4"/>
  <c r="A34" i="1"/>
  <c r="B33" i="1"/>
  <c r="E31" i="1"/>
  <c r="C32" i="1"/>
  <c r="D32" i="1"/>
  <c r="E34" i="4"/>
  <c r="F34" i="4"/>
  <c r="C35" i="4"/>
  <c r="D35" i="4"/>
  <c r="B36" i="4"/>
  <c r="A37" i="4"/>
  <c r="E32" i="1" l="1"/>
  <c r="C33" i="1"/>
  <c r="D33" i="1"/>
  <c r="B34" i="1"/>
  <c r="A35" i="1"/>
  <c r="A38" i="4"/>
  <c r="B37" i="4"/>
  <c r="D36" i="4"/>
  <c r="C36" i="4"/>
  <c r="E35" i="4"/>
  <c r="F35" i="4" s="1"/>
  <c r="H34" i="4"/>
  <c r="G34" i="4"/>
  <c r="E33" i="1" l="1"/>
  <c r="G35" i="4"/>
  <c r="H35" i="4"/>
  <c r="B38" i="4"/>
  <c r="A39" i="4"/>
  <c r="C37" i="4"/>
  <c r="D37" i="4"/>
  <c r="A36" i="1"/>
  <c r="B35" i="1"/>
  <c r="C34" i="1"/>
  <c r="D34" i="1"/>
  <c r="E36" i="4"/>
  <c r="F36" i="4" s="1"/>
  <c r="G36" i="4" l="1"/>
  <c r="H36" i="4"/>
  <c r="D38" i="4"/>
  <c r="C38" i="4"/>
  <c r="E37" i="4"/>
  <c r="F37" i="4"/>
  <c r="A40" i="4"/>
  <c r="B39" i="4"/>
  <c r="E34" i="1"/>
  <c r="C35" i="1"/>
  <c r="D35" i="1"/>
  <c r="B36" i="1"/>
  <c r="A37" i="1"/>
  <c r="H37" i="4" l="1"/>
  <c r="G37" i="4"/>
  <c r="E38" i="4"/>
  <c r="F38" i="4" s="1"/>
  <c r="B37" i="1"/>
  <c r="A38" i="1"/>
  <c r="C36" i="1"/>
  <c r="D36" i="1"/>
  <c r="E35" i="1"/>
  <c r="C39" i="4"/>
  <c r="D39" i="4"/>
  <c r="A41" i="4"/>
  <c r="B40" i="4"/>
  <c r="E36" i="1" l="1"/>
  <c r="H38" i="4"/>
  <c r="G38" i="4"/>
  <c r="B38" i="1"/>
  <c r="A39" i="1"/>
  <c r="C37" i="1"/>
  <c r="D37" i="1"/>
  <c r="C40" i="4"/>
  <c r="D40" i="4"/>
  <c r="B41" i="4"/>
  <c r="A42" i="4"/>
  <c r="E39" i="4"/>
  <c r="F39" i="4"/>
  <c r="E37" i="1" l="1"/>
  <c r="C38" i="1"/>
  <c r="D38" i="1"/>
  <c r="E40" i="4"/>
  <c r="F40" i="4"/>
  <c r="B39" i="1"/>
  <c r="A40" i="1"/>
  <c r="G39" i="4"/>
  <c r="H39" i="4"/>
  <c r="B42" i="4"/>
  <c r="A43" i="4"/>
  <c r="D41" i="4"/>
  <c r="C41" i="4"/>
  <c r="E38" i="1" l="1"/>
  <c r="B40" i="1"/>
  <c r="A41" i="1"/>
  <c r="H40" i="4"/>
  <c r="G40" i="4"/>
  <c r="C39" i="1"/>
  <c r="D39" i="1"/>
  <c r="E41" i="4"/>
  <c r="F41" i="4" s="1"/>
  <c r="B43" i="4"/>
  <c r="A44" i="4"/>
  <c r="C42" i="4"/>
  <c r="D42" i="4"/>
  <c r="H41" i="4" l="1"/>
  <c r="G41" i="4"/>
  <c r="C40" i="1"/>
  <c r="D40" i="1"/>
  <c r="E39" i="1"/>
  <c r="A42" i="1"/>
  <c r="B41" i="1"/>
  <c r="E42" i="4"/>
  <c r="F42" i="4" s="1"/>
  <c r="B44" i="4"/>
  <c r="A45" i="4"/>
  <c r="C43" i="4"/>
  <c r="D43" i="4"/>
  <c r="G42" i="4" l="1"/>
  <c r="H42" i="4"/>
  <c r="C41" i="1"/>
  <c r="D41" i="1"/>
  <c r="B42" i="1"/>
  <c r="A43" i="1"/>
  <c r="E40" i="1"/>
  <c r="E43" i="4"/>
  <c r="F43" i="4" s="1"/>
  <c r="B45" i="4"/>
  <c r="A46" i="4"/>
  <c r="D44" i="4"/>
  <c r="C44" i="4"/>
  <c r="E41" i="1" l="1"/>
  <c r="G43" i="4"/>
  <c r="H43" i="4"/>
  <c r="D42" i="1"/>
  <c r="C42" i="1"/>
  <c r="E44" i="4"/>
  <c r="F44" i="4" s="1"/>
  <c r="A47" i="4"/>
  <c r="B46" i="4"/>
  <c r="C45" i="4"/>
  <c r="D45" i="4"/>
  <c r="B43" i="1"/>
  <c r="A44" i="1"/>
  <c r="H44" i="4" l="1"/>
  <c r="G44" i="4"/>
  <c r="B47" i="4"/>
  <c r="A48" i="4"/>
  <c r="E42" i="1"/>
  <c r="A45" i="1"/>
  <c r="B44" i="1"/>
  <c r="C43" i="1"/>
  <c r="D43" i="1"/>
  <c r="E45" i="4"/>
  <c r="F45" i="4" s="1"/>
  <c r="C46" i="4"/>
  <c r="D46" i="4"/>
  <c r="H45" i="4" l="1"/>
  <c r="G45" i="4"/>
  <c r="D44" i="1"/>
  <c r="C44" i="1"/>
  <c r="C47" i="4"/>
  <c r="D47" i="4"/>
  <c r="B45" i="1"/>
  <c r="A46" i="1"/>
  <c r="B48" i="4"/>
  <c r="A49" i="4"/>
  <c r="E46" i="4"/>
  <c r="F46" i="4"/>
  <c r="E43" i="1"/>
  <c r="E44" i="1" l="1"/>
  <c r="E47" i="4"/>
  <c r="F47" i="4" s="1"/>
  <c r="A50" i="4"/>
  <c r="B49" i="4"/>
  <c r="H46" i="4"/>
  <c r="G46" i="4"/>
  <c r="D48" i="4"/>
  <c r="C48" i="4"/>
  <c r="A47" i="1"/>
  <c r="B46" i="1"/>
  <c r="C45" i="1"/>
  <c r="D45" i="1"/>
  <c r="H47" i="4" l="1"/>
  <c r="G47" i="4"/>
  <c r="D49" i="4"/>
  <c r="C49" i="4"/>
  <c r="B50" i="4"/>
  <c r="A51" i="4"/>
  <c r="E45" i="1"/>
  <c r="C46" i="1"/>
  <c r="D46" i="1"/>
  <c r="B47" i="1"/>
  <c r="A48" i="1"/>
  <c r="E48" i="4"/>
  <c r="F48" i="4" s="1"/>
  <c r="H48" i="4" l="1"/>
  <c r="G48" i="4"/>
  <c r="B48" i="1"/>
  <c r="A49" i="1"/>
  <c r="C47" i="1"/>
  <c r="D47" i="1"/>
  <c r="A52" i="4"/>
  <c r="B51" i="4"/>
  <c r="E46" i="1"/>
  <c r="C50" i="4"/>
  <c r="D50" i="4"/>
  <c r="E49" i="4"/>
  <c r="F49" i="4"/>
  <c r="A50" i="1" l="1"/>
  <c r="B49" i="1"/>
  <c r="G49" i="4"/>
  <c r="H49" i="4"/>
  <c r="E47" i="1"/>
  <c r="C48" i="1"/>
  <c r="D48" i="1"/>
  <c r="E50" i="4"/>
  <c r="F50" i="4"/>
  <c r="C51" i="4"/>
  <c r="D51" i="4"/>
  <c r="B52" i="4"/>
  <c r="A53" i="4"/>
  <c r="E48" i="1" l="1"/>
  <c r="A51" i="1"/>
  <c r="B50" i="1"/>
  <c r="D52" i="4"/>
  <c r="C52" i="4"/>
  <c r="A54" i="4"/>
  <c r="B53" i="4"/>
  <c r="F51" i="4"/>
  <c r="E51" i="4"/>
  <c r="H50" i="4"/>
  <c r="G50" i="4"/>
  <c r="C49" i="1"/>
  <c r="D49" i="1"/>
  <c r="A52" i="1" l="1"/>
  <c r="B51" i="1"/>
  <c r="D53" i="4"/>
  <c r="C53" i="4"/>
  <c r="G51" i="4"/>
  <c r="H51" i="4"/>
  <c r="F52" i="4"/>
  <c r="E52" i="4"/>
  <c r="E49" i="1"/>
  <c r="B54" i="4"/>
  <c r="A55" i="4"/>
  <c r="C50" i="1"/>
  <c r="D50" i="1"/>
  <c r="A53" i="1" l="1"/>
  <c r="B52" i="1"/>
  <c r="G52" i="4"/>
  <c r="H52" i="4"/>
  <c r="E53" i="4"/>
  <c r="F53" i="4" s="1"/>
  <c r="E50" i="1"/>
  <c r="B55" i="4"/>
  <c r="A56" i="4"/>
  <c r="C54" i="4"/>
  <c r="D54" i="4"/>
  <c r="C51" i="1"/>
  <c r="D51" i="1"/>
  <c r="H53" i="4" l="1"/>
  <c r="G53" i="4"/>
  <c r="A54" i="1"/>
  <c r="B53" i="1"/>
  <c r="E51" i="1"/>
  <c r="E54" i="4"/>
  <c r="F54" i="4" s="1"/>
  <c r="A57" i="4"/>
  <c r="B56" i="4"/>
  <c r="D55" i="4"/>
  <c r="C55" i="4"/>
  <c r="C52" i="1"/>
  <c r="D52" i="1"/>
  <c r="H54" i="4" l="1"/>
  <c r="G54" i="4"/>
  <c r="D53" i="1"/>
  <c r="C53" i="1"/>
  <c r="E53" i="1" s="1"/>
  <c r="A55" i="1"/>
  <c r="B54" i="1"/>
  <c r="E52" i="1"/>
  <c r="E55" i="4"/>
  <c r="F55" i="4" s="1"/>
  <c r="C56" i="4"/>
  <c r="D56" i="4"/>
  <c r="B57" i="4"/>
  <c r="A58" i="4"/>
  <c r="H55" i="4" l="1"/>
  <c r="G55" i="4"/>
  <c r="B55" i="1"/>
  <c r="A56" i="1"/>
  <c r="A59" i="4"/>
  <c r="B58" i="4"/>
  <c r="C57" i="4"/>
  <c r="D57" i="4"/>
  <c r="E56" i="4"/>
  <c r="F56" i="4"/>
  <c r="C54" i="1"/>
  <c r="D54" i="1"/>
  <c r="C58" i="4" l="1"/>
  <c r="D58" i="4"/>
  <c r="C55" i="1"/>
  <c r="D55" i="1"/>
  <c r="E57" i="4"/>
  <c r="F57" i="4" s="1"/>
  <c r="B59" i="4"/>
  <c r="A60" i="4"/>
  <c r="B56" i="1"/>
  <c r="A57" i="1"/>
  <c r="E54" i="1"/>
  <c r="H56" i="4"/>
  <c r="G56" i="4"/>
  <c r="E55" i="1" l="1"/>
  <c r="H57" i="4"/>
  <c r="G57" i="4"/>
  <c r="E58" i="4"/>
  <c r="F58" i="4" s="1"/>
  <c r="C59" i="4"/>
  <c r="D59" i="4"/>
  <c r="B57" i="1"/>
  <c r="A58" i="1"/>
  <c r="C56" i="1"/>
  <c r="D56" i="1"/>
  <c r="A61" i="4"/>
  <c r="B60" i="4"/>
  <c r="G58" i="4" l="1"/>
  <c r="H58" i="4"/>
  <c r="D57" i="1"/>
  <c r="C57" i="1"/>
  <c r="E57" i="1" s="1"/>
  <c r="E59" i="4"/>
  <c r="F59" i="4" s="1"/>
  <c r="D60" i="4"/>
  <c r="C60" i="4"/>
  <c r="B61" i="4"/>
  <c r="A62" i="4"/>
  <c r="E56" i="1"/>
  <c r="A59" i="1"/>
  <c r="B58" i="1"/>
  <c r="H59" i="4" l="1"/>
  <c r="G59" i="4"/>
  <c r="C58" i="1"/>
  <c r="D58" i="1"/>
  <c r="B59" i="1"/>
  <c r="A60" i="1"/>
  <c r="B62" i="4"/>
  <c r="A63" i="4"/>
  <c r="D61" i="4"/>
  <c r="C61" i="4"/>
  <c r="E60" i="4"/>
  <c r="F60" i="4"/>
  <c r="C59" i="1" l="1"/>
  <c r="D59" i="1"/>
  <c r="A61" i="1"/>
  <c r="B60" i="1"/>
  <c r="E58" i="1"/>
  <c r="H60" i="4"/>
  <c r="G60" i="4"/>
  <c r="E61" i="4"/>
  <c r="F61" i="4" s="1"/>
  <c r="B63" i="4"/>
  <c r="A64" i="4"/>
  <c r="C62" i="4"/>
  <c r="D62" i="4"/>
  <c r="G61" i="4" l="1"/>
  <c r="H61" i="4"/>
  <c r="E59" i="1"/>
  <c r="A62" i="1"/>
  <c r="B61" i="1"/>
  <c r="C60" i="1"/>
  <c r="D60" i="1"/>
  <c r="E62" i="4"/>
  <c r="F62" i="4"/>
  <c r="B64" i="4"/>
  <c r="A65" i="4"/>
  <c r="D63" i="4"/>
  <c r="C63" i="4"/>
  <c r="C61" i="1" l="1"/>
  <c r="D61" i="1"/>
  <c r="A63" i="1"/>
  <c r="B62" i="1"/>
  <c r="E60" i="1"/>
  <c r="E63" i="4"/>
  <c r="F63" i="4" s="1"/>
  <c r="A66" i="4"/>
  <c r="B65" i="4"/>
  <c r="D64" i="4"/>
  <c r="C64" i="4"/>
  <c r="G62" i="4"/>
  <c r="H62" i="4"/>
  <c r="H63" i="4" l="1"/>
  <c r="G63" i="4"/>
  <c r="B63" i="1"/>
  <c r="A64" i="1"/>
  <c r="E61" i="1"/>
  <c r="C62" i="1"/>
  <c r="D62" i="1"/>
  <c r="E64" i="4"/>
  <c r="F64" i="4"/>
  <c r="D65" i="4"/>
  <c r="C65" i="4"/>
  <c r="B66" i="4"/>
  <c r="A67" i="4"/>
  <c r="E62" i="1" l="1"/>
  <c r="C63" i="1"/>
  <c r="D63" i="1"/>
  <c r="B64" i="1"/>
  <c r="A65" i="1"/>
  <c r="A68" i="4"/>
  <c r="B67" i="4"/>
  <c r="C66" i="4"/>
  <c r="D66" i="4"/>
  <c r="E65" i="4"/>
  <c r="F65" i="4" s="1"/>
  <c r="H64" i="4"/>
  <c r="G64" i="4"/>
  <c r="G65" i="4" l="1"/>
  <c r="H65" i="4"/>
  <c r="E66" i="4"/>
  <c r="F66" i="4" s="1"/>
  <c r="E63" i="1"/>
  <c r="B68" i="4"/>
  <c r="A69" i="4"/>
  <c r="C64" i="1"/>
  <c r="D64" i="1"/>
  <c r="C67" i="4"/>
  <c r="D67" i="4"/>
  <c r="B65" i="1"/>
  <c r="A66" i="1"/>
  <c r="H66" i="4" l="1"/>
  <c r="G66" i="4"/>
  <c r="A70" i="4"/>
  <c r="B69" i="4"/>
  <c r="D68" i="4"/>
  <c r="C68" i="4"/>
  <c r="A67" i="1"/>
  <c r="B66" i="1"/>
  <c r="C65" i="1"/>
  <c r="D65" i="1"/>
  <c r="E67" i="4"/>
  <c r="F67" i="4" s="1"/>
  <c r="E64" i="1"/>
  <c r="H67" i="4" l="1"/>
  <c r="G67" i="4"/>
  <c r="A71" i="4"/>
  <c r="B70" i="4"/>
  <c r="B67" i="1"/>
  <c r="A68" i="1"/>
  <c r="F68" i="4"/>
  <c r="E68" i="4"/>
  <c r="C69" i="4"/>
  <c r="D69" i="4"/>
  <c r="E65" i="1"/>
  <c r="C66" i="1"/>
  <c r="D66" i="1"/>
  <c r="C67" i="1" l="1"/>
  <c r="D67" i="1"/>
  <c r="B71" i="4"/>
  <c r="A72" i="4"/>
  <c r="G68" i="4"/>
  <c r="H68" i="4"/>
  <c r="D70" i="4"/>
  <c r="C70" i="4"/>
  <c r="E66" i="1"/>
  <c r="E69" i="4"/>
  <c r="F69" i="4"/>
  <c r="A69" i="1"/>
  <c r="B68" i="1"/>
  <c r="E67" i="1" l="1"/>
  <c r="A73" i="4"/>
  <c r="B72" i="4"/>
  <c r="A70" i="1"/>
  <c r="B69" i="1"/>
  <c r="D71" i="4"/>
  <c r="C71" i="4"/>
  <c r="C68" i="1"/>
  <c r="D68" i="1"/>
  <c r="G69" i="4"/>
  <c r="H69" i="4"/>
  <c r="E70" i="4"/>
  <c r="F70" i="4" s="1"/>
  <c r="E68" i="1" l="1"/>
  <c r="H70" i="4"/>
  <c r="G70" i="4"/>
  <c r="B73" i="4"/>
  <c r="A74" i="4"/>
  <c r="E71" i="4"/>
  <c r="F71" i="4"/>
  <c r="C69" i="1"/>
  <c r="D69" i="1"/>
  <c r="B70" i="1"/>
  <c r="A71" i="1"/>
  <c r="C72" i="4"/>
  <c r="D72" i="4"/>
  <c r="E69" i="1" l="1"/>
  <c r="H71" i="4"/>
  <c r="G71" i="4"/>
  <c r="B71" i="1"/>
  <c r="A72" i="1"/>
  <c r="E72" i="4"/>
  <c r="F72" i="4" s="1"/>
  <c r="C70" i="1"/>
  <c r="D70" i="1"/>
  <c r="A75" i="4"/>
  <c r="B74" i="4"/>
  <c r="D73" i="4"/>
  <c r="C73" i="4"/>
  <c r="E70" i="1" l="1"/>
  <c r="H72" i="4"/>
  <c r="G72" i="4"/>
  <c r="E73" i="4"/>
  <c r="F73" i="4"/>
  <c r="C74" i="4"/>
  <c r="D74" i="4"/>
  <c r="A76" i="4"/>
  <c r="B75" i="4"/>
  <c r="B72" i="1"/>
  <c r="A73" i="1"/>
  <c r="C71" i="1"/>
  <c r="D71" i="1"/>
  <c r="B76" i="4" l="1"/>
  <c r="A77" i="4"/>
  <c r="H73" i="4"/>
  <c r="G73" i="4"/>
  <c r="E74" i="4"/>
  <c r="F74" i="4" s="1"/>
  <c r="E71" i="1"/>
  <c r="B73" i="1"/>
  <c r="A74" i="1"/>
  <c r="C72" i="1"/>
  <c r="D72" i="1"/>
  <c r="C75" i="4"/>
  <c r="D75" i="4"/>
  <c r="G74" i="4" l="1"/>
  <c r="H74" i="4"/>
  <c r="D76" i="4"/>
  <c r="C76" i="4"/>
  <c r="E75" i="4"/>
  <c r="F75" i="4" s="1"/>
  <c r="E72" i="1"/>
  <c r="A75" i="1"/>
  <c r="B74" i="1"/>
  <c r="C73" i="1"/>
  <c r="D73" i="1"/>
  <c r="A78" i="4"/>
  <c r="B77" i="4"/>
  <c r="E73" i="1" l="1"/>
  <c r="G75" i="4"/>
  <c r="H75" i="4"/>
  <c r="D77" i="4"/>
  <c r="C77" i="4"/>
  <c r="A79" i="4"/>
  <c r="B78" i="4"/>
  <c r="C74" i="1"/>
  <c r="D74" i="1"/>
  <c r="B75" i="1"/>
  <c r="A76" i="1"/>
  <c r="E76" i="4"/>
  <c r="F76" i="4"/>
  <c r="E74" i="1" l="1"/>
  <c r="B79" i="4"/>
  <c r="A80" i="4"/>
  <c r="H76" i="4"/>
  <c r="G76" i="4"/>
  <c r="B76" i="1"/>
  <c r="A77" i="1"/>
  <c r="C75" i="1"/>
  <c r="D75" i="1"/>
  <c r="C78" i="4"/>
  <c r="D78" i="4"/>
  <c r="E77" i="4"/>
  <c r="F77" i="4" s="1"/>
  <c r="E75" i="1" l="1"/>
  <c r="H77" i="4"/>
  <c r="G77" i="4"/>
  <c r="A78" i="1"/>
  <c r="B77" i="1"/>
  <c r="D79" i="4"/>
  <c r="C79" i="4"/>
  <c r="C76" i="1"/>
  <c r="D76" i="1"/>
  <c r="E78" i="4"/>
  <c r="F78" i="4" s="1"/>
  <c r="B80" i="4"/>
  <c r="A81" i="4"/>
  <c r="E76" i="1" l="1"/>
  <c r="H78" i="4"/>
  <c r="G78" i="4"/>
  <c r="E79" i="4"/>
  <c r="F79" i="4" s="1"/>
  <c r="B81" i="4"/>
  <c r="A82" i="4"/>
  <c r="D80" i="4"/>
  <c r="C80" i="4"/>
  <c r="C77" i="1"/>
  <c r="D77" i="1"/>
  <c r="B78" i="1"/>
  <c r="A79" i="1"/>
  <c r="H79" i="4" l="1"/>
  <c r="G79" i="4"/>
  <c r="B82" i="4"/>
  <c r="A83" i="4"/>
  <c r="B79" i="1"/>
  <c r="A80" i="1"/>
  <c r="C78" i="1"/>
  <c r="D78" i="1"/>
  <c r="E77" i="1"/>
  <c r="E80" i="4"/>
  <c r="F80" i="4"/>
  <c r="D81" i="4"/>
  <c r="C81" i="4"/>
  <c r="E78" i="1" l="1"/>
  <c r="C79" i="1"/>
  <c r="D79" i="1"/>
  <c r="C82" i="4"/>
  <c r="D82" i="4"/>
  <c r="B83" i="4"/>
  <c r="A84" i="4"/>
  <c r="A81" i="1"/>
  <c r="B80" i="1"/>
  <c r="E81" i="4"/>
  <c r="F81" i="4" s="1"/>
  <c r="G80" i="4"/>
  <c r="H80" i="4"/>
  <c r="H81" i="4" l="1"/>
  <c r="G81" i="4"/>
  <c r="E79" i="1"/>
  <c r="B84" i="4"/>
  <c r="A85" i="4"/>
  <c r="E82" i="4"/>
  <c r="F82" i="4" s="1"/>
  <c r="D83" i="4"/>
  <c r="C83" i="4"/>
  <c r="C80" i="1"/>
  <c r="D80" i="1"/>
  <c r="B81" i="1"/>
  <c r="A82" i="1"/>
  <c r="G82" i="4" l="1"/>
  <c r="H82" i="4"/>
  <c r="A86" i="4"/>
  <c r="B85" i="4"/>
  <c r="C81" i="1"/>
  <c r="D81" i="1"/>
  <c r="D84" i="4"/>
  <c r="C84" i="4"/>
  <c r="B82" i="1"/>
  <c r="A83" i="1"/>
  <c r="E80" i="1"/>
  <c r="E83" i="4"/>
  <c r="F83" i="4" s="1"/>
  <c r="G83" i="4" l="1"/>
  <c r="H83" i="4"/>
  <c r="B83" i="1"/>
  <c r="A84" i="1"/>
  <c r="C82" i="1"/>
  <c r="D82" i="1"/>
  <c r="F84" i="4"/>
  <c r="E84" i="4"/>
  <c r="E81" i="1"/>
  <c r="C85" i="4"/>
  <c r="D85" i="4"/>
  <c r="A87" i="4"/>
  <c r="B86" i="4"/>
  <c r="G84" i="4" l="1"/>
  <c r="H84" i="4"/>
  <c r="D86" i="4"/>
  <c r="C86" i="4"/>
  <c r="B87" i="4"/>
  <c r="A88" i="4"/>
  <c r="E85" i="4"/>
  <c r="F85" i="4" s="1"/>
  <c r="E82" i="1"/>
  <c r="A85" i="1"/>
  <c r="B84" i="1"/>
  <c r="C83" i="1"/>
  <c r="D83" i="1"/>
  <c r="H85" i="4" l="1"/>
  <c r="G85" i="4"/>
  <c r="E86" i="4"/>
  <c r="F86" i="4" s="1"/>
  <c r="A89" i="4"/>
  <c r="B88" i="4"/>
  <c r="D87" i="4"/>
  <c r="C87" i="4"/>
  <c r="E83" i="1"/>
  <c r="C84" i="1"/>
  <c r="D84" i="1"/>
  <c r="A86" i="1"/>
  <c r="B85" i="1"/>
  <c r="H86" i="4" l="1"/>
  <c r="G86" i="4"/>
  <c r="C88" i="4"/>
  <c r="D88" i="4"/>
  <c r="B89" i="4"/>
  <c r="A90" i="4"/>
  <c r="C85" i="1"/>
  <c r="D85" i="1"/>
  <c r="A87" i="1"/>
  <c r="B86" i="1"/>
  <c r="E84" i="1"/>
  <c r="E87" i="4"/>
  <c r="F87" i="4"/>
  <c r="E85" i="1" l="1"/>
  <c r="B90" i="4"/>
  <c r="A91" i="4"/>
  <c r="D89" i="4"/>
  <c r="C89" i="4"/>
  <c r="E88" i="4"/>
  <c r="F88" i="4" s="1"/>
  <c r="H87" i="4"/>
  <c r="G87" i="4"/>
  <c r="C86" i="1"/>
  <c r="D86" i="1"/>
  <c r="B87" i="1"/>
  <c r="A88" i="1"/>
  <c r="G88" i="4" l="1"/>
  <c r="H88" i="4"/>
  <c r="C90" i="4"/>
  <c r="D90" i="4"/>
  <c r="B88" i="1"/>
  <c r="A89" i="1"/>
  <c r="C87" i="1"/>
  <c r="D87" i="1"/>
  <c r="E86" i="1"/>
  <c r="E89" i="4"/>
  <c r="F89" i="4" s="1"/>
  <c r="A92" i="4"/>
  <c r="B91" i="4"/>
  <c r="E87" i="1" l="1"/>
  <c r="H89" i="4"/>
  <c r="G89" i="4"/>
  <c r="E90" i="4"/>
  <c r="F90" i="4" s="1"/>
  <c r="B89" i="1"/>
  <c r="A90" i="1"/>
  <c r="C88" i="1"/>
  <c r="D88" i="1"/>
  <c r="C91" i="4"/>
  <c r="D91" i="4"/>
  <c r="A93" i="4"/>
  <c r="B92" i="4"/>
  <c r="E88" i="1" l="1"/>
  <c r="G90" i="4"/>
  <c r="H90" i="4"/>
  <c r="A91" i="1"/>
  <c r="B90" i="1"/>
  <c r="C89" i="1"/>
  <c r="D89" i="1"/>
  <c r="C92" i="4"/>
  <c r="D92" i="4"/>
  <c r="A94" i="4"/>
  <c r="B93" i="4"/>
  <c r="E91" i="4"/>
  <c r="F91" i="4" s="1"/>
  <c r="H91" i="4" l="1"/>
  <c r="G91" i="4"/>
  <c r="E92" i="4"/>
  <c r="F92" i="4"/>
  <c r="C90" i="1"/>
  <c r="D90" i="1"/>
  <c r="E89" i="1"/>
  <c r="B91" i="1"/>
  <c r="A92" i="1"/>
  <c r="D93" i="4"/>
  <c r="C93" i="4"/>
  <c r="A95" i="4"/>
  <c r="B94" i="4"/>
  <c r="B95" i="4" l="1"/>
  <c r="A96" i="4"/>
  <c r="D94" i="4"/>
  <c r="C94" i="4"/>
  <c r="E93" i="4"/>
  <c r="F93" i="4" s="1"/>
  <c r="A93" i="1"/>
  <c r="B92" i="1"/>
  <c r="C91" i="1"/>
  <c r="D91" i="1"/>
  <c r="E90" i="1"/>
  <c r="H92" i="4"/>
  <c r="G92" i="4"/>
  <c r="G93" i="4" l="1"/>
  <c r="H93" i="4"/>
  <c r="A94" i="1"/>
  <c r="B93" i="1"/>
  <c r="A97" i="4"/>
  <c r="B96" i="4"/>
  <c r="D95" i="4"/>
  <c r="C95" i="4"/>
  <c r="E91" i="1"/>
  <c r="C92" i="1"/>
  <c r="D92" i="1"/>
  <c r="E94" i="4"/>
  <c r="F94" i="4" s="1"/>
  <c r="G94" i="4" l="1"/>
  <c r="H94" i="4"/>
  <c r="D96" i="4"/>
  <c r="C96" i="4"/>
  <c r="A95" i="1"/>
  <c r="B94" i="1"/>
  <c r="B97" i="4"/>
  <c r="A98" i="4"/>
  <c r="E92" i="1"/>
  <c r="E95" i="4"/>
  <c r="F95" i="4" s="1"/>
  <c r="C93" i="1"/>
  <c r="D93" i="1"/>
  <c r="H95" i="4" l="1"/>
  <c r="G95" i="4"/>
  <c r="D97" i="4"/>
  <c r="C97" i="4"/>
  <c r="C94" i="1"/>
  <c r="D94" i="1"/>
  <c r="F96" i="4"/>
  <c r="E96" i="4"/>
  <c r="E93" i="1"/>
  <c r="B98" i="4"/>
  <c r="A99" i="4"/>
  <c r="B95" i="1"/>
  <c r="A96" i="1"/>
  <c r="E94" i="1" l="1"/>
  <c r="H96" i="4"/>
  <c r="G96" i="4"/>
  <c r="E97" i="4"/>
  <c r="F97" i="4" s="1"/>
  <c r="B96" i="1"/>
  <c r="A97" i="1"/>
  <c r="C95" i="1"/>
  <c r="D95" i="1"/>
  <c r="B99" i="4"/>
  <c r="A100" i="4"/>
  <c r="C98" i="4"/>
  <c r="D98" i="4"/>
  <c r="E95" i="1" l="1"/>
  <c r="G97" i="4"/>
  <c r="H97" i="4"/>
  <c r="C96" i="1"/>
  <c r="D96" i="1"/>
  <c r="B97" i="1"/>
  <c r="A98" i="1"/>
  <c r="F98" i="4"/>
  <c r="E98" i="4"/>
  <c r="B100" i="4"/>
  <c r="A101" i="4"/>
  <c r="C99" i="4"/>
  <c r="D99" i="4"/>
  <c r="E96" i="1" l="1"/>
  <c r="H98" i="4"/>
  <c r="G98" i="4"/>
  <c r="A99" i="1"/>
  <c r="B98" i="1"/>
  <c r="D97" i="1"/>
  <c r="C97" i="1"/>
  <c r="F99" i="4"/>
  <c r="E99" i="4"/>
  <c r="A102" i="4"/>
  <c r="B101" i="4"/>
  <c r="D100" i="4"/>
  <c r="C100" i="4"/>
  <c r="E97" i="1" l="1"/>
  <c r="H99" i="4"/>
  <c r="G99" i="4"/>
  <c r="B99" i="1"/>
  <c r="A100" i="1"/>
  <c r="C98" i="1"/>
  <c r="D98" i="1"/>
  <c r="F100" i="4"/>
  <c r="E100" i="4"/>
  <c r="D101" i="4"/>
  <c r="C101" i="4"/>
  <c r="A103" i="4"/>
  <c r="B102" i="4"/>
  <c r="E98" i="1" l="1"/>
  <c r="G100" i="4"/>
  <c r="H100" i="4"/>
  <c r="C99" i="1"/>
  <c r="D99" i="1"/>
  <c r="B100" i="1"/>
  <c r="A101" i="1"/>
  <c r="D102" i="4"/>
  <c r="C102" i="4"/>
  <c r="A104" i="4"/>
  <c r="B103" i="4"/>
  <c r="E101" i="4"/>
  <c r="F101" i="4"/>
  <c r="E99" i="1" l="1"/>
  <c r="C100" i="1"/>
  <c r="D100" i="1"/>
  <c r="H101" i="4"/>
  <c r="G101" i="4"/>
  <c r="C103" i="4"/>
  <c r="D103" i="4"/>
  <c r="A105" i="4"/>
  <c r="B104" i="4"/>
  <c r="E102" i="4"/>
  <c r="F102" i="4" s="1"/>
  <c r="A102" i="1"/>
  <c r="B101" i="1"/>
  <c r="H102" i="4" l="1"/>
  <c r="G102" i="4"/>
  <c r="B105" i="4"/>
  <c r="A106" i="4"/>
  <c r="E100" i="1"/>
  <c r="C101" i="1"/>
  <c r="D101" i="1"/>
  <c r="B102" i="1"/>
  <c r="A103" i="1"/>
  <c r="C104" i="4"/>
  <c r="D104" i="4"/>
  <c r="E103" i="4"/>
  <c r="F103" i="4" s="1"/>
  <c r="H103" i="4" l="1"/>
  <c r="G103" i="4"/>
  <c r="E101" i="1"/>
  <c r="A107" i="4"/>
  <c r="B106" i="4"/>
  <c r="C105" i="4"/>
  <c r="D105" i="4"/>
  <c r="E104" i="4"/>
  <c r="F104" i="4" s="1"/>
  <c r="A104" i="1"/>
  <c r="B103" i="1"/>
  <c r="D102" i="1"/>
  <c r="C102" i="1"/>
  <c r="E102" i="1" s="1"/>
  <c r="H104" i="4" l="1"/>
  <c r="G104" i="4"/>
  <c r="E105" i="4"/>
  <c r="F105" i="4" s="1"/>
  <c r="B107" i="4"/>
  <c r="A108" i="4"/>
  <c r="C106" i="4"/>
  <c r="D106" i="4"/>
  <c r="C103" i="1"/>
  <c r="D103" i="1"/>
  <c r="B104" i="1"/>
  <c r="A105" i="1"/>
  <c r="H105" i="4" l="1"/>
  <c r="G105" i="4"/>
  <c r="A109" i="4"/>
  <c r="B108" i="4"/>
  <c r="E106" i="4"/>
  <c r="F106" i="4" s="1"/>
  <c r="C107" i="4"/>
  <c r="D107" i="4"/>
  <c r="B105" i="1"/>
  <c r="A106" i="1"/>
  <c r="C104" i="1"/>
  <c r="D104" i="1"/>
  <c r="E103" i="1"/>
  <c r="G106" i="4" l="1"/>
  <c r="H106" i="4"/>
  <c r="E107" i="4"/>
  <c r="F107" i="4" s="1"/>
  <c r="A110" i="4"/>
  <c r="B109" i="4"/>
  <c r="D108" i="4"/>
  <c r="C108" i="4"/>
  <c r="E104" i="1"/>
  <c r="B106" i="1"/>
  <c r="A107" i="1"/>
  <c r="C105" i="1"/>
  <c r="D105" i="1"/>
  <c r="G107" i="4" l="1"/>
  <c r="H107" i="4"/>
  <c r="C109" i="4"/>
  <c r="D109" i="4"/>
  <c r="A111" i="4"/>
  <c r="B110" i="4"/>
  <c r="E105" i="1"/>
  <c r="A108" i="1"/>
  <c r="B107" i="1"/>
  <c r="C106" i="1"/>
  <c r="D106" i="1"/>
  <c r="E108" i="4"/>
  <c r="F108" i="4"/>
  <c r="D110" i="4" l="1"/>
  <c r="C110" i="4"/>
  <c r="B111" i="4"/>
  <c r="A112" i="4"/>
  <c r="F109" i="4"/>
  <c r="E109" i="4"/>
  <c r="H108" i="4"/>
  <c r="G108" i="4"/>
  <c r="E106" i="1"/>
  <c r="C107" i="1"/>
  <c r="D107" i="1"/>
  <c r="A109" i="1"/>
  <c r="B108" i="1"/>
  <c r="A113" i="4" l="1"/>
  <c r="B112" i="4"/>
  <c r="H109" i="4"/>
  <c r="G109" i="4"/>
  <c r="A110" i="1"/>
  <c r="B109" i="1"/>
  <c r="C111" i="4"/>
  <c r="D111" i="4"/>
  <c r="C108" i="1"/>
  <c r="D108" i="1"/>
  <c r="E107" i="1"/>
  <c r="E110" i="4"/>
  <c r="F110" i="4" s="1"/>
  <c r="G110" i="4" l="1"/>
  <c r="H110" i="4"/>
  <c r="C109" i="1"/>
  <c r="D109" i="1"/>
  <c r="B110" i="1"/>
  <c r="A111" i="1"/>
  <c r="B113" i="4"/>
  <c r="A114" i="4"/>
  <c r="E111" i="4"/>
  <c r="F111" i="4" s="1"/>
  <c r="E108" i="1"/>
  <c r="D112" i="4"/>
  <c r="C112" i="4"/>
  <c r="H111" i="4" l="1"/>
  <c r="G111" i="4"/>
  <c r="D113" i="4"/>
  <c r="C113" i="4"/>
  <c r="C110" i="1"/>
  <c r="D110" i="1"/>
  <c r="B111" i="1"/>
  <c r="A112" i="1"/>
  <c r="E112" i="4"/>
  <c r="F112" i="4" s="1"/>
  <c r="E109" i="1"/>
  <c r="B114" i="4"/>
  <c r="A115" i="4"/>
  <c r="E110" i="1" l="1"/>
  <c r="H112" i="4"/>
  <c r="G112" i="4"/>
  <c r="E113" i="4"/>
  <c r="F113" i="4" s="1"/>
  <c r="A116" i="4"/>
  <c r="B115" i="4"/>
  <c r="C114" i="4"/>
  <c r="D114" i="4"/>
  <c r="A113" i="1"/>
  <c r="B112" i="1"/>
  <c r="C111" i="1"/>
  <c r="D111" i="1"/>
  <c r="G113" i="4" l="1"/>
  <c r="H113" i="4"/>
  <c r="D115" i="4"/>
  <c r="C115" i="4"/>
  <c r="E114" i="4"/>
  <c r="F114" i="4" s="1"/>
  <c r="A117" i="4"/>
  <c r="B116" i="4"/>
  <c r="E111" i="1"/>
  <c r="D112" i="1"/>
  <c r="C112" i="1"/>
  <c r="E112" i="1" s="1"/>
  <c r="B113" i="1"/>
  <c r="A114" i="1"/>
  <c r="G114" i="4" l="1"/>
  <c r="H114" i="4"/>
  <c r="E115" i="4"/>
  <c r="F115" i="4" s="1"/>
  <c r="A115" i="1"/>
  <c r="B114" i="1"/>
  <c r="D113" i="1"/>
  <c r="C113" i="1"/>
  <c r="D116" i="4"/>
  <c r="C116" i="4"/>
  <c r="A118" i="4"/>
  <c r="B117" i="4"/>
  <c r="G115" i="4" l="1"/>
  <c r="H115" i="4"/>
  <c r="C117" i="4"/>
  <c r="D117" i="4"/>
  <c r="A119" i="4"/>
  <c r="B118" i="4"/>
  <c r="F116" i="4"/>
  <c r="E116" i="4"/>
  <c r="C114" i="1"/>
  <c r="D114" i="1"/>
  <c r="E113" i="1"/>
  <c r="B115" i="1"/>
  <c r="A116" i="1"/>
  <c r="E117" i="4" l="1"/>
  <c r="F117" i="4" s="1"/>
  <c r="C118" i="4"/>
  <c r="D118" i="4"/>
  <c r="B116" i="1"/>
  <c r="A117" i="1"/>
  <c r="A120" i="4"/>
  <c r="B119" i="4"/>
  <c r="C115" i="1"/>
  <c r="D115" i="1"/>
  <c r="E114" i="1"/>
  <c r="G116" i="4"/>
  <c r="H116" i="4"/>
  <c r="H117" i="4" l="1"/>
  <c r="G117" i="4"/>
  <c r="A118" i="1"/>
  <c r="B117" i="1"/>
  <c r="A121" i="4"/>
  <c r="B120" i="4"/>
  <c r="C116" i="1"/>
  <c r="D116" i="1"/>
  <c r="E115" i="1"/>
  <c r="D119" i="4"/>
  <c r="C119" i="4"/>
  <c r="E118" i="4"/>
  <c r="F118" i="4" s="1"/>
  <c r="E116" i="1" l="1"/>
  <c r="H118" i="4"/>
  <c r="G118" i="4"/>
  <c r="C120" i="4"/>
  <c r="D120" i="4"/>
  <c r="A119" i="1"/>
  <c r="B118" i="1"/>
  <c r="B121" i="4"/>
  <c r="A122" i="4"/>
  <c r="C117" i="1"/>
  <c r="D117" i="1"/>
  <c r="E119" i="4"/>
  <c r="F119" i="4" s="1"/>
  <c r="H119" i="4" l="1"/>
  <c r="G119" i="4"/>
  <c r="C118" i="1"/>
  <c r="D118" i="1"/>
  <c r="B119" i="1"/>
  <c r="A120" i="1"/>
  <c r="E120" i="4"/>
  <c r="F120" i="4" s="1"/>
  <c r="E117" i="1"/>
  <c r="B122" i="4"/>
  <c r="A123" i="4"/>
  <c r="C121" i="4"/>
  <c r="D121" i="4"/>
  <c r="H120" i="4" l="1"/>
  <c r="G120" i="4"/>
  <c r="A121" i="1"/>
  <c r="B120" i="1"/>
  <c r="E118" i="1"/>
  <c r="E121" i="4"/>
  <c r="F121" i="4" s="1"/>
  <c r="A124" i="4"/>
  <c r="B123" i="4"/>
  <c r="D122" i="4"/>
  <c r="C122" i="4"/>
  <c r="C119" i="1"/>
  <c r="D119" i="1"/>
  <c r="G121" i="4" l="1"/>
  <c r="H121" i="4"/>
  <c r="B121" i="1"/>
  <c r="A122" i="1"/>
  <c r="C120" i="1"/>
  <c r="D120" i="1"/>
  <c r="E119" i="1"/>
  <c r="E122" i="4"/>
  <c r="F122" i="4" s="1"/>
  <c r="C123" i="4"/>
  <c r="D123" i="4"/>
  <c r="A125" i="4"/>
  <c r="B124" i="4"/>
  <c r="H122" i="4" l="1"/>
  <c r="G122" i="4"/>
  <c r="D124" i="4"/>
  <c r="C124" i="4"/>
  <c r="B125" i="4"/>
  <c r="A126" i="4"/>
  <c r="E123" i="4"/>
  <c r="F123" i="4"/>
  <c r="E120" i="1"/>
  <c r="B122" i="1"/>
  <c r="A123" i="1"/>
  <c r="C121" i="1"/>
  <c r="D121" i="1"/>
  <c r="E121" i="1" l="1"/>
  <c r="E124" i="4"/>
  <c r="F124" i="4" s="1"/>
  <c r="C125" i="4"/>
  <c r="D125" i="4"/>
  <c r="A124" i="1"/>
  <c r="B123" i="1"/>
  <c r="D122" i="1"/>
  <c r="C122" i="1"/>
  <c r="H123" i="4"/>
  <c r="G123" i="4"/>
  <c r="A127" i="4"/>
  <c r="B126" i="4"/>
  <c r="E122" i="1" l="1"/>
  <c r="H124" i="4"/>
  <c r="G124" i="4"/>
  <c r="B124" i="1"/>
  <c r="A125" i="1"/>
  <c r="C126" i="4"/>
  <c r="D126" i="4"/>
  <c r="B127" i="4"/>
  <c r="A128" i="4"/>
  <c r="C123" i="1"/>
  <c r="D123" i="1"/>
  <c r="E125" i="4"/>
  <c r="F125" i="4" s="1"/>
  <c r="H125" i="4" l="1"/>
  <c r="G125" i="4"/>
  <c r="C124" i="1"/>
  <c r="D124" i="1"/>
  <c r="C127" i="4"/>
  <c r="D127" i="4"/>
  <c r="F126" i="4"/>
  <c r="E126" i="4"/>
  <c r="A126" i="1"/>
  <c r="B125" i="1"/>
  <c r="E123" i="1"/>
  <c r="B128" i="4"/>
  <c r="A129" i="4"/>
  <c r="E124" i="1" l="1"/>
  <c r="E127" i="4"/>
  <c r="F127" i="4" s="1"/>
  <c r="H126" i="4"/>
  <c r="G126" i="4"/>
  <c r="A130" i="4"/>
  <c r="B129" i="4"/>
  <c r="C128" i="4"/>
  <c r="D128" i="4"/>
  <c r="C125" i="1"/>
  <c r="D125" i="1"/>
  <c r="B126" i="1"/>
  <c r="A127" i="1"/>
  <c r="H127" i="4" l="1"/>
  <c r="G127" i="4"/>
  <c r="D129" i="4"/>
  <c r="C129" i="4"/>
  <c r="B130" i="4"/>
  <c r="A131" i="4"/>
  <c r="E128" i="4"/>
  <c r="F128" i="4" s="1"/>
  <c r="B127" i="1"/>
  <c r="A128" i="1"/>
  <c r="C126" i="1"/>
  <c r="D126" i="1"/>
  <c r="E125" i="1"/>
  <c r="G128" i="4" l="1"/>
  <c r="H128" i="4"/>
  <c r="B131" i="4"/>
  <c r="A132" i="4"/>
  <c r="C130" i="4"/>
  <c r="D130" i="4"/>
  <c r="E126" i="1"/>
  <c r="B128" i="1"/>
  <c r="A129" i="1"/>
  <c r="C127" i="1"/>
  <c r="D127" i="1"/>
  <c r="E129" i="4"/>
  <c r="F129" i="4"/>
  <c r="D131" i="4" l="1"/>
  <c r="C131" i="4"/>
  <c r="A133" i="4"/>
  <c r="B132" i="4"/>
  <c r="E130" i="4"/>
  <c r="F130" i="4" s="1"/>
  <c r="G129" i="4"/>
  <c r="H129" i="4"/>
  <c r="E127" i="1"/>
  <c r="B129" i="1"/>
  <c r="A130" i="1"/>
  <c r="C128" i="1"/>
  <c r="D128" i="1"/>
  <c r="G130" i="4" l="1"/>
  <c r="H130" i="4"/>
  <c r="E131" i="4"/>
  <c r="F131" i="4" s="1"/>
  <c r="D132" i="4"/>
  <c r="C132" i="4"/>
  <c r="A134" i="4"/>
  <c r="B133" i="4"/>
  <c r="E128" i="1"/>
  <c r="B130" i="1"/>
  <c r="A131" i="1"/>
  <c r="C129" i="1"/>
  <c r="D129" i="1"/>
  <c r="H131" i="4" l="1"/>
  <c r="G131" i="4"/>
  <c r="A135" i="4"/>
  <c r="B134" i="4"/>
  <c r="E132" i="4"/>
  <c r="F132" i="4" s="1"/>
  <c r="E129" i="1"/>
  <c r="A132" i="1"/>
  <c r="B131" i="1"/>
  <c r="C130" i="1"/>
  <c r="D130" i="1"/>
  <c r="C133" i="4"/>
  <c r="D133" i="4"/>
  <c r="G132" i="4" l="1"/>
  <c r="H132" i="4"/>
  <c r="A136" i="4"/>
  <c r="B135" i="4"/>
  <c r="C134" i="4"/>
  <c r="D134" i="4"/>
  <c r="F133" i="4"/>
  <c r="E133" i="4"/>
  <c r="E130" i="1"/>
  <c r="C131" i="1"/>
  <c r="D131" i="1"/>
  <c r="B132" i="1"/>
  <c r="A133" i="1"/>
  <c r="E134" i="4" l="1"/>
  <c r="F134" i="4" s="1"/>
  <c r="A137" i="4"/>
  <c r="B136" i="4"/>
  <c r="C132" i="1"/>
  <c r="D132" i="1"/>
  <c r="C135" i="4"/>
  <c r="D135" i="4"/>
  <c r="A134" i="1"/>
  <c r="B133" i="1"/>
  <c r="E131" i="1"/>
  <c r="H133" i="4"/>
  <c r="G133" i="4"/>
  <c r="E132" i="1" l="1"/>
  <c r="H134" i="4"/>
  <c r="G134" i="4"/>
  <c r="E135" i="4"/>
  <c r="F135" i="4" s="1"/>
  <c r="C136" i="4"/>
  <c r="D136" i="4"/>
  <c r="B137" i="4"/>
  <c r="A138" i="4"/>
  <c r="D133" i="1"/>
  <c r="C133" i="1"/>
  <c r="E133" i="1" s="1"/>
  <c r="A135" i="1"/>
  <c r="B134" i="1"/>
  <c r="H135" i="4" l="1"/>
  <c r="G135" i="4"/>
  <c r="D137" i="4"/>
  <c r="C137" i="4"/>
  <c r="E136" i="4"/>
  <c r="F136" i="4" s="1"/>
  <c r="C134" i="1"/>
  <c r="D134" i="1"/>
  <c r="B135" i="1"/>
  <c r="A136" i="1"/>
  <c r="B138" i="4"/>
  <c r="A139" i="4"/>
  <c r="E134" i="1" l="1"/>
  <c r="H136" i="4"/>
  <c r="G136" i="4"/>
  <c r="E137" i="4"/>
  <c r="F137" i="4" s="1"/>
  <c r="A140" i="4"/>
  <c r="B139" i="4"/>
  <c r="D138" i="4"/>
  <c r="C138" i="4"/>
  <c r="B136" i="1"/>
  <c r="A137" i="1"/>
  <c r="C135" i="1"/>
  <c r="D135" i="1"/>
  <c r="H137" i="4" l="1"/>
  <c r="G137" i="4"/>
  <c r="C139" i="4"/>
  <c r="D139" i="4"/>
  <c r="B140" i="4"/>
  <c r="A141" i="4"/>
  <c r="E135" i="1"/>
  <c r="B137" i="1"/>
  <c r="A138" i="1"/>
  <c r="C136" i="1"/>
  <c r="D136" i="1"/>
  <c r="E138" i="4"/>
  <c r="F138" i="4" s="1"/>
  <c r="H138" i="4" l="1"/>
  <c r="G138" i="4"/>
  <c r="A142" i="4"/>
  <c r="B141" i="4"/>
  <c r="C140" i="4"/>
  <c r="D140" i="4"/>
  <c r="E136" i="1"/>
  <c r="B138" i="1"/>
  <c r="A139" i="1"/>
  <c r="C137" i="1"/>
  <c r="D137" i="1"/>
  <c r="E139" i="4"/>
  <c r="F139" i="4"/>
  <c r="C141" i="4" l="1"/>
  <c r="D141" i="4"/>
  <c r="E140" i="4"/>
  <c r="F140" i="4" s="1"/>
  <c r="B142" i="4"/>
  <c r="A143" i="4"/>
  <c r="G139" i="4"/>
  <c r="H139" i="4"/>
  <c r="E137" i="1"/>
  <c r="B139" i="1"/>
  <c r="A140" i="1"/>
  <c r="D138" i="1"/>
  <c r="C138" i="1"/>
  <c r="E138" i="1" s="1"/>
  <c r="H140" i="4" l="1"/>
  <c r="G140" i="4"/>
  <c r="C142" i="4"/>
  <c r="D142" i="4"/>
  <c r="E141" i="4"/>
  <c r="F141" i="4" s="1"/>
  <c r="B143" i="4"/>
  <c r="A144" i="4"/>
  <c r="A141" i="1"/>
  <c r="B140" i="1"/>
  <c r="C139" i="1"/>
  <c r="D139" i="1"/>
  <c r="G141" i="4" l="1"/>
  <c r="H141" i="4"/>
  <c r="D143" i="4"/>
  <c r="C143" i="4"/>
  <c r="E142" i="4"/>
  <c r="F142" i="4" s="1"/>
  <c r="E139" i="1"/>
  <c r="C140" i="1"/>
  <c r="D140" i="1"/>
  <c r="A142" i="1"/>
  <c r="B141" i="1"/>
  <c r="A145" i="4"/>
  <c r="B144" i="4"/>
  <c r="G142" i="4" l="1"/>
  <c r="H142" i="4"/>
  <c r="E143" i="4"/>
  <c r="F143" i="4" s="1"/>
  <c r="C144" i="4"/>
  <c r="D144" i="4"/>
  <c r="A146" i="4"/>
  <c r="B145" i="4"/>
  <c r="C141" i="1"/>
  <c r="D141" i="1"/>
  <c r="A143" i="1"/>
  <c r="B142" i="1"/>
  <c r="E140" i="1"/>
  <c r="H143" i="4" l="1"/>
  <c r="G143" i="4"/>
  <c r="E144" i="4"/>
  <c r="F144" i="4"/>
  <c r="B146" i="4"/>
  <c r="A147" i="4"/>
  <c r="C142" i="1"/>
  <c r="D142" i="1"/>
  <c r="B143" i="1"/>
  <c r="A144" i="1"/>
  <c r="E141" i="1"/>
  <c r="D145" i="4"/>
  <c r="C145" i="4"/>
  <c r="E142" i="1" l="1"/>
  <c r="B147" i="4"/>
  <c r="A148" i="4"/>
  <c r="G144" i="4"/>
  <c r="H144" i="4"/>
  <c r="C146" i="4"/>
  <c r="D146" i="4"/>
  <c r="E145" i="4"/>
  <c r="F145" i="4" s="1"/>
  <c r="B144" i="1"/>
  <c r="A145" i="1"/>
  <c r="C143" i="1"/>
  <c r="D143" i="1"/>
  <c r="H145" i="4" l="1"/>
  <c r="G145" i="4"/>
  <c r="E146" i="4"/>
  <c r="F146" i="4"/>
  <c r="C147" i="4"/>
  <c r="D147" i="4"/>
  <c r="B148" i="4"/>
  <c r="A149" i="4"/>
  <c r="E143" i="1"/>
  <c r="B145" i="1"/>
  <c r="A146" i="1"/>
  <c r="D144" i="1"/>
  <c r="C144" i="1"/>
  <c r="E144" i="1" s="1"/>
  <c r="H146" i="4" l="1"/>
  <c r="G146" i="4"/>
  <c r="D148" i="4"/>
  <c r="C148" i="4"/>
  <c r="E147" i="4"/>
  <c r="F147" i="4" s="1"/>
  <c r="B146" i="1"/>
  <c r="A147" i="1"/>
  <c r="C145" i="1"/>
  <c r="D145" i="1"/>
  <c r="A150" i="4"/>
  <c r="B149" i="4"/>
  <c r="H147" i="4" l="1"/>
  <c r="G147" i="4"/>
  <c r="C146" i="1"/>
  <c r="D146" i="1"/>
  <c r="E148" i="4"/>
  <c r="F148" i="4" s="1"/>
  <c r="C149" i="4"/>
  <c r="D149" i="4"/>
  <c r="A151" i="4"/>
  <c r="B150" i="4"/>
  <c r="E145" i="1"/>
  <c r="B147" i="1"/>
  <c r="A148" i="1"/>
  <c r="E146" i="1" l="1"/>
  <c r="G148" i="4"/>
  <c r="H148" i="4"/>
  <c r="E149" i="4"/>
  <c r="F149" i="4" s="1"/>
  <c r="B148" i="1"/>
  <c r="A149" i="1"/>
  <c r="C147" i="1"/>
  <c r="D147" i="1"/>
  <c r="D150" i="4"/>
  <c r="C150" i="4"/>
  <c r="A152" i="4"/>
  <c r="B151" i="4"/>
  <c r="E147" i="1" l="1"/>
  <c r="G149" i="4"/>
  <c r="H149" i="4"/>
  <c r="C151" i="4"/>
  <c r="D151" i="4"/>
  <c r="A150" i="1"/>
  <c r="B149" i="1"/>
  <c r="C148" i="1"/>
  <c r="D148" i="1"/>
  <c r="A153" i="4"/>
  <c r="B152" i="4"/>
  <c r="E150" i="4"/>
  <c r="F150" i="4" s="1"/>
  <c r="E148" i="1" l="1"/>
  <c r="H150" i="4"/>
  <c r="G150" i="4"/>
  <c r="B150" i="1"/>
  <c r="A151" i="1"/>
  <c r="D149" i="1"/>
  <c r="C149" i="1"/>
  <c r="E151" i="4"/>
  <c r="F151" i="4" s="1"/>
  <c r="C152" i="4"/>
  <c r="D152" i="4"/>
  <c r="B153" i="4"/>
  <c r="A154" i="4"/>
  <c r="G151" i="4" l="1"/>
  <c r="H151" i="4"/>
  <c r="E149" i="1"/>
  <c r="A152" i="1"/>
  <c r="B151" i="1"/>
  <c r="A155" i="4"/>
  <c r="B154" i="4"/>
  <c r="C153" i="4"/>
  <c r="D153" i="4"/>
  <c r="E152" i="4"/>
  <c r="F152" i="4"/>
  <c r="C150" i="1"/>
  <c r="D150" i="1"/>
  <c r="B155" i="4" l="1"/>
  <c r="A156" i="4"/>
  <c r="B152" i="1"/>
  <c r="A153" i="1"/>
  <c r="D154" i="4"/>
  <c r="C154" i="4"/>
  <c r="C151" i="1"/>
  <c r="D151" i="1"/>
  <c r="E150" i="1"/>
  <c r="G152" i="4"/>
  <c r="H152" i="4"/>
  <c r="E153" i="4"/>
  <c r="F153" i="4"/>
  <c r="E151" i="1" l="1"/>
  <c r="E154" i="4"/>
  <c r="F154" i="4" s="1"/>
  <c r="B153" i="1"/>
  <c r="A154" i="1"/>
  <c r="C152" i="1"/>
  <c r="D152" i="1"/>
  <c r="A157" i="4"/>
  <c r="B156" i="4"/>
  <c r="C155" i="4"/>
  <c r="D155" i="4"/>
  <c r="H153" i="4"/>
  <c r="G153" i="4"/>
  <c r="E152" i="1" l="1"/>
  <c r="H154" i="4"/>
  <c r="G154" i="4"/>
  <c r="B157" i="4"/>
  <c r="A158" i="4"/>
  <c r="C153" i="1"/>
  <c r="D153" i="1"/>
  <c r="B154" i="1"/>
  <c r="A155" i="1"/>
  <c r="E155" i="4"/>
  <c r="F155" i="4"/>
  <c r="C156" i="4"/>
  <c r="D156" i="4"/>
  <c r="A159" i="4" l="1"/>
  <c r="B158" i="4"/>
  <c r="C157" i="4"/>
  <c r="D157" i="4"/>
  <c r="C154" i="1"/>
  <c r="D154" i="1"/>
  <c r="E153" i="1"/>
  <c r="E156" i="4"/>
  <c r="F156" i="4"/>
  <c r="H155" i="4"/>
  <c r="G155" i="4"/>
  <c r="B155" i="1"/>
  <c r="A156" i="1"/>
  <c r="E154" i="1" l="1"/>
  <c r="C158" i="4"/>
  <c r="D158" i="4"/>
  <c r="B159" i="4"/>
  <c r="A160" i="4"/>
  <c r="E157" i="4"/>
  <c r="F157" i="4" s="1"/>
  <c r="A157" i="1"/>
  <c r="B156" i="1"/>
  <c r="D155" i="1"/>
  <c r="C155" i="1"/>
  <c r="E155" i="1" s="1"/>
  <c r="H156" i="4"/>
  <c r="G156" i="4"/>
  <c r="H157" i="4" l="1"/>
  <c r="G157" i="4"/>
  <c r="A161" i="4"/>
  <c r="B160" i="4"/>
  <c r="E158" i="4"/>
  <c r="F158" i="4" s="1"/>
  <c r="C159" i="4"/>
  <c r="D159" i="4"/>
  <c r="A158" i="1"/>
  <c r="B157" i="1"/>
  <c r="C156" i="1"/>
  <c r="D156" i="1"/>
  <c r="G158" i="4" l="1"/>
  <c r="H158" i="4"/>
  <c r="E159" i="4"/>
  <c r="F159" i="4" s="1"/>
  <c r="B161" i="4"/>
  <c r="A162" i="4"/>
  <c r="C160" i="4"/>
  <c r="D160" i="4"/>
  <c r="E156" i="1"/>
  <c r="C157" i="1"/>
  <c r="D157" i="1"/>
  <c r="A159" i="1"/>
  <c r="B158" i="1"/>
  <c r="H159" i="4" l="1"/>
  <c r="G159" i="4"/>
  <c r="B162" i="4"/>
  <c r="A163" i="4"/>
  <c r="B159" i="1"/>
  <c r="A160" i="1"/>
  <c r="E160" i="4"/>
  <c r="F160" i="4" s="1"/>
  <c r="C158" i="1"/>
  <c r="D158" i="1"/>
  <c r="E157" i="1"/>
  <c r="D161" i="4"/>
  <c r="C161" i="4"/>
  <c r="H160" i="4" l="1"/>
  <c r="G160" i="4"/>
  <c r="A161" i="1"/>
  <c r="B160" i="1"/>
  <c r="B163" i="4"/>
  <c r="A164" i="4"/>
  <c r="C162" i="4"/>
  <c r="D162" i="4"/>
  <c r="E161" i="4"/>
  <c r="F161" i="4"/>
  <c r="C159" i="1"/>
  <c r="D159" i="1"/>
  <c r="E158" i="1"/>
  <c r="B164" i="4" l="1"/>
  <c r="A165" i="4"/>
  <c r="D160" i="1"/>
  <c r="C160" i="1"/>
  <c r="C163" i="4"/>
  <c r="D163" i="4"/>
  <c r="B161" i="1"/>
  <c r="A162" i="1"/>
  <c r="E159" i="1"/>
  <c r="H161" i="4"/>
  <c r="G161" i="4"/>
  <c r="E162" i="4"/>
  <c r="F162" i="4" s="1"/>
  <c r="E160" i="1" l="1"/>
  <c r="G162" i="4"/>
  <c r="H162" i="4"/>
  <c r="D164" i="4"/>
  <c r="C164" i="4"/>
  <c r="E163" i="4"/>
  <c r="F163" i="4" s="1"/>
  <c r="A163" i="1"/>
  <c r="B162" i="1"/>
  <c r="C161" i="1"/>
  <c r="D161" i="1"/>
  <c r="A166" i="4"/>
  <c r="B165" i="4"/>
  <c r="H163" i="4" l="1"/>
  <c r="G163" i="4"/>
  <c r="B163" i="1"/>
  <c r="A164" i="1"/>
  <c r="E164" i="4"/>
  <c r="F164" i="4" s="1"/>
  <c r="C165" i="4"/>
  <c r="D165" i="4"/>
  <c r="B166" i="4"/>
  <c r="A167" i="4"/>
  <c r="E161" i="1"/>
  <c r="C162" i="1"/>
  <c r="D162" i="1"/>
  <c r="G164" i="4" l="1"/>
  <c r="H164" i="4"/>
  <c r="E165" i="4"/>
  <c r="F165" i="4" s="1"/>
  <c r="D163" i="1"/>
  <c r="C163" i="1"/>
  <c r="B164" i="1"/>
  <c r="A165" i="1"/>
  <c r="E162" i="1"/>
  <c r="B167" i="4"/>
  <c r="A168" i="4"/>
  <c r="C166" i="4"/>
  <c r="D166" i="4"/>
  <c r="E163" i="1" l="1"/>
  <c r="H165" i="4"/>
  <c r="G165" i="4"/>
  <c r="E166" i="4"/>
  <c r="F166" i="4" s="1"/>
  <c r="A169" i="4"/>
  <c r="B168" i="4"/>
  <c r="C167" i="4"/>
  <c r="D167" i="4"/>
  <c r="A166" i="1"/>
  <c r="B165" i="1"/>
  <c r="C164" i="1"/>
  <c r="D164" i="1"/>
  <c r="H166" i="4" l="1"/>
  <c r="G166" i="4"/>
  <c r="E167" i="4"/>
  <c r="F167" i="4" s="1"/>
  <c r="B169" i="4"/>
  <c r="A170" i="4"/>
  <c r="C168" i="4"/>
  <c r="D168" i="4"/>
  <c r="E164" i="1"/>
  <c r="C165" i="1"/>
  <c r="D165" i="1"/>
  <c r="B166" i="1"/>
  <c r="A167" i="1"/>
  <c r="H167" i="4" l="1"/>
  <c r="G167" i="4"/>
  <c r="B170" i="4"/>
  <c r="A171" i="4"/>
  <c r="E168" i="4"/>
  <c r="F168" i="4"/>
  <c r="D166" i="1"/>
  <c r="C166" i="1"/>
  <c r="A168" i="1"/>
  <c r="B167" i="1"/>
  <c r="E165" i="1"/>
  <c r="D169" i="4"/>
  <c r="C169" i="4"/>
  <c r="C167" i="1" l="1"/>
  <c r="D167" i="1"/>
  <c r="E169" i="4"/>
  <c r="F169" i="4"/>
  <c r="A169" i="1"/>
  <c r="B168" i="1"/>
  <c r="E166" i="1"/>
  <c r="H168" i="4"/>
  <c r="G168" i="4"/>
  <c r="B171" i="4"/>
  <c r="A172" i="4"/>
  <c r="C170" i="4"/>
  <c r="D170" i="4"/>
  <c r="E167" i="1" l="1"/>
  <c r="C168" i="1"/>
  <c r="D168" i="1"/>
  <c r="B169" i="1"/>
  <c r="A170" i="1"/>
  <c r="H169" i="4"/>
  <c r="G169" i="4"/>
  <c r="F170" i="4"/>
  <c r="E170" i="4"/>
  <c r="A173" i="4"/>
  <c r="B172" i="4"/>
  <c r="C171" i="4"/>
  <c r="D171" i="4"/>
  <c r="G170" i="4" l="1"/>
  <c r="H170" i="4"/>
  <c r="E168" i="1"/>
  <c r="B170" i="1"/>
  <c r="A171" i="1"/>
  <c r="C169" i="1"/>
  <c r="D169" i="1"/>
  <c r="E171" i="4"/>
  <c r="F171" i="4"/>
  <c r="C172" i="4"/>
  <c r="D172" i="4"/>
  <c r="B173" i="4"/>
  <c r="A174" i="4"/>
  <c r="E169" i="1" l="1"/>
  <c r="C170" i="1"/>
  <c r="D170" i="1"/>
  <c r="A172" i="1"/>
  <c r="B171" i="1"/>
  <c r="B174" i="4"/>
  <c r="A175" i="4"/>
  <c r="C173" i="4"/>
  <c r="D173" i="4"/>
  <c r="E172" i="4"/>
  <c r="F172" i="4"/>
  <c r="H171" i="4"/>
  <c r="G171" i="4"/>
  <c r="E170" i="1" l="1"/>
  <c r="B175" i="4"/>
  <c r="A176" i="4"/>
  <c r="D174" i="4"/>
  <c r="C174" i="4"/>
  <c r="E173" i="4"/>
  <c r="F173" i="4" s="1"/>
  <c r="D171" i="1"/>
  <c r="C171" i="1"/>
  <c r="H172" i="4"/>
  <c r="G172" i="4"/>
  <c r="B172" i="1"/>
  <c r="A173" i="1"/>
  <c r="H173" i="4" l="1"/>
  <c r="G173" i="4"/>
  <c r="C175" i="4"/>
  <c r="D175" i="4"/>
  <c r="E174" i="4"/>
  <c r="F174" i="4"/>
  <c r="A174" i="1"/>
  <c r="B173" i="1"/>
  <c r="C172" i="1"/>
  <c r="D172" i="1"/>
  <c r="E171" i="1"/>
  <c r="A177" i="4"/>
  <c r="B176" i="4"/>
  <c r="B174" i="1" l="1"/>
  <c r="A175" i="1"/>
  <c r="E175" i="4"/>
  <c r="F175" i="4" s="1"/>
  <c r="H174" i="4"/>
  <c r="G174" i="4"/>
  <c r="C176" i="4"/>
  <c r="D176" i="4"/>
  <c r="A178" i="4"/>
  <c r="B177" i="4"/>
  <c r="E172" i="1"/>
  <c r="C173" i="1"/>
  <c r="D173" i="1"/>
  <c r="H175" i="4" l="1"/>
  <c r="G175" i="4"/>
  <c r="C174" i="1"/>
  <c r="D174" i="1"/>
  <c r="E173" i="1"/>
  <c r="D177" i="4"/>
  <c r="C177" i="4"/>
  <c r="B178" i="4"/>
  <c r="A179" i="4"/>
  <c r="E176" i="4"/>
  <c r="F176" i="4"/>
  <c r="B175" i="1"/>
  <c r="A176" i="1"/>
  <c r="E174" i="1" l="1"/>
  <c r="E177" i="4"/>
  <c r="F177" i="4" s="1"/>
  <c r="A177" i="1"/>
  <c r="B176" i="1"/>
  <c r="C175" i="1"/>
  <c r="D175" i="1"/>
  <c r="G176" i="4"/>
  <c r="H176" i="4"/>
  <c r="A180" i="4"/>
  <c r="B179" i="4"/>
  <c r="C178" i="4"/>
  <c r="D178" i="4"/>
  <c r="H177" i="4" l="1"/>
  <c r="G177" i="4"/>
  <c r="C176" i="1"/>
  <c r="D176" i="1"/>
  <c r="E175" i="1"/>
  <c r="B177" i="1"/>
  <c r="A178" i="1"/>
  <c r="E178" i="4"/>
  <c r="F178" i="4"/>
  <c r="C179" i="4"/>
  <c r="D179" i="4"/>
  <c r="B180" i="4"/>
  <c r="A181" i="4"/>
  <c r="E176" i="1" l="1"/>
  <c r="C177" i="1"/>
  <c r="D177" i="1"/>
  <c r="A179" i="1"/>
  <c r="B178" i="1"/>
  <c r="A182" i="4"/>
  <c r="B181" i="4"/>
  <c r="C180" i="4"/>
  <c r="D180" i="4"/>
  <c r="E179" i="4"/>
  <c r="F179" i="4" s="1"/>
  <c r="G178" i="4"/>
  <c r="H178" i="4"/>
  <c r="E177" i="1" l="1"/>
  <c r="H179" i="4"/>
  <c r="G179" i="4"/>
  <c r="D181" i="4"/>
  <c r="C181" i="4"/>
  <c r="C178" i="1"/>
  <c r="D178" i="1"/>
  <c r="F180" i="4"/>
  <c r="E180" i="4"/>
  <c r="B182" i="4"/>
  <c r="A183" i="4"/>
  <c r="B179" i="1"/>
  <c r="A180" i="1"/>
  <c r="E181" i="4" l="1"/>
  <c r="F181" i="4"/>
  <c r="G180" i="4"/>
  <c r="H180" i="4"/>
  <c r="E178" i="1"/>
  <c r="B180" i="1"/>
  <c r="A181" i="1"/>
  <c r="D179" i="1"/>
  <c r="C179" i="1"/>
  <c r="E179" i="1" s="1"/>
  <c r="B183" i="4"/>
  <c r="A184" i="4"/>
  <c r="C182" i="4"/>
  <c r="D182" i="4"/>
  <c r="C180" i="1" l="1"/>
  <c r="D180" i="1"/>
  <c r="E182" i="4"/>
  <c r="F182" i="4" s="1"/>
  <c r="B184" i="4"/>
  <c r="A185" i="4"/>
  <c r="D183" i="4"/>
  <c r="C183" i="4"/>
  <c r="A182" i="1"/>
  <c r="B181" i="1"/>
  <c r="H181" i="4"/>
  <c r="G181" i="4"/>
  <c r="H182" i="4" l="1"/>
  <c r="G182" i="4"/>
  <c r="E180" i="1"/>
  <c r="B185" i="4"/>
  <c r="A186" i="4"/>
  <c r="C184" i="4"/>
  <c r="D184" i="4"/>
  <c r="C181" i="1"/>
  <c r="D181" i="1"/>
  <c r="B182" i="1"/>
  <c r="A183" i="1"/>
  <c r="E183" i="4"/>
  <c r="F183" i="4"/>
  <c r="E184" i="4" l="1"/>
  <c r="F184" i="4" s="1"/>
  <c r="H183" i="4"/>
  <c r="G183" i="4"/>
  <c r="B186" i="4"/>
  <c r="A187" i="4"/>
  <c r="D185" i="4"/>
  <c r="C185" i="4"/>
  <c r="B183" i="1"/>
  <c r="A184" i="1"/>
  <c r="D182" i="1"/>
  <c r="C182" i="1"/>
  <c r="E182" i="1" s="1"/>
  <c r="E181" i="1"/>
  <c r="H184" i="4" l="1"/>
  <c r="G184" i="4"/>
  <c r="A188" i="4"/>
  <c r="B187" i="4"/>
  <c r="C186" i="4"/>
  <c r="D186" i="4"/>
  <c r="B184" i="1"/>
  <c r="A185" i="1"/>
  <c r="C183" i="1"/>
  <c r="D183" i="1"/>
  <c r="E185" i="4"/>
  <c r="F185" i="4"/>
  <c r="D187" i="4" l="1"/>
  <c r="C187" i="4"/>
  <c r="C184" i="1"/>
  <c r="D184" i="1"/>
  <c r="B188" i="4"/>
  <c r="A189" i="4"/>
  <c r="F186" i="4"/>
  <c r="E186" i="4"/>
  <c r="G185" i="4"/>
  <c r="H185" i="4"/>
  <c r="E183" i="1"/>
  <c r="B185" i="1"/>
  <c r="A186" i="1"/>
  <c r="B189" i="4" l="1"/>
  <c r="A190" i="4"/>
  <c r="B186" i="1"/>
  <c r="A187" i="1"/>
  <c r="C188" i="4"/>
  <c r="D188" i="4"/>
  <c r="C185" i="1"/>
  <c r="D185" i="1"/>
  <c r="G186" i="4"/>
  <c r="H186" i="4"/>
  <c r="E184" i="1"/>
  <c r="E187" i="4"/>
  <c r="F187" i="4"/>
  <c r="E185" i="1" l="1"/>
  <c r="E188" i="4"/>
  <c r="F188" i="4" s="1"/>
  <c r="C186" i="1"/>
  <c r="D186" i="1"/>
  <c r="B190" i="4"/>
  <c r="A191" i="4"/>
  <c r="D189" i="4"/>
  <c r="C189" i="4"/>
  <c r="A188" i="1"/>
  <c r="B187" i="1"/>
  <c r="H187" i="4"/>
  <c r="G187" i="4"/>
  <c r="E186" i="1" l="1"/>
  <c r="H188" i="4"/>
  <c r="G188" i="4"/>
  <c r="B191" i="4"/>
  <c r="A192" i="4"/>
  <c r="C190" i="4"/>
  <c r="D190" i="4"/>
  <c r="C187" i="1"/>
  <c r="D187" i="1"/>
  <c r="B188" i="1"/>
  <c r="A189" i="1"/>
  <c r="E189" i="4"/>
  <c r="F189" i="4" s="1"/>
  <c r="E187" i="1" l="1"/>
  <c r="G189" i="4"/>
  <c r="H189" i="4"/>
  <c r="A190" i="1"/>
  <c r="B189" i="1"/>
  <c r="C188" i="1"/>
  <c r="D188" i="1"/>
  <c r="E190" i="4"/>
  <c r="F190" i="4" s="1"/>
  <c r="B192" i="4"/>
  <c r="A193" i="4"/>
  <c r="D191" i="4"/>
  <c r="C191" i="4"/>
  <c r="E188" i="1" l="1"/>
  <c r="H190" i="4"/>
  <c r="G190" i="4"/>
  <c r="C189" i="1"/>
  <c r="D189" i="1"/>
  <c r="B190" i="1"/>
  <c r="A191" i="1"/>
  <c r="E191" i="4"/>
  <c r="F191" i="4" s="1"/>
  <c r="B193" i="4"/>
  <c r="A194" i="4"/>
  <c r="C192" i="4"/>
  <c r="D192" i="4"/>
  <c r="H191" i="4" l="1"/>
  <c r="G191" i="4"/>
  <c r="B191" i="1"/>
  <c r="A192" i="1"/>
  <c r="D190" i="1"/>
  <c r="C190" i="1"/>
  <c r="E189" i="1"/>
  <c r="E192" i="4"/>
  <c r="F192" i="4" s="1"/>
  <c r="B194" i="4"/>
  <c r="A195" i="4"/>
  <c r="D193" i="4"/>
  <c r="C193" i="4"/>
  <c r="E190" i="1" l="1"/>
  <c r="H192" i="4"/>
  <c r="G192" i="4"/>
  <c r="C191" i="1"/>
  <c r="D191" i="1"/>
  <c r="B192" i="1"/>
  <c r="A193" i="1"/>
  <c r="E193" i="4"/>
  <c r="F193" i="4" s="1"/>
  <c r="A196" i="4"/>
  <c r="B195" i="4"/>
  <c r="C194" i="4"/>
  <c r="D194" i="4"/>
  <c r="H193" i="4" l="1"/>
  <c r="G193" i="4"/>
  <c r="C192" i="1"/>
  <c r="D192" i="1"/>
  <c r="B193" i="1"/>
  <c r="A194" i="1"/>
  <c r="E191" i="1"/>
  <c r="E194" i="4"/>
  <c r="F194" i="4"/>
  <c r="C195" i="4"/>
  <c r="D195" i="4"/>
  <c r="A197" i="4"/>
  <c r="B196" i="4"/>
  <c r="E192" i="1" l="1"/>
  <c r="D193" i="1"/>
  <c r="C193" i="1"/>
  <c r="E193" i="1" s="1"/>
  <c r="B194" i="1"/>
  <c r="A195" i="1"/>
  <c r="D196" i="4"/>
  <c r="C196" i="4"/>
  <c r="A198" i="4"/>
  <c r="B197" i="4"/>
  <c r="E195" i="4"/>
  <c r="F195" i="4" s="1"/>
  <c r="G194" i="4"/>
  <c r="H194" i="4"/>
  <c r="H195" i="4" l="1"/>
  <c r="G195" i="4"/>
  <c r="E196" i="4"/>
  <c r="F196" i="4" s="1"/>
  <c r="C194" i="1"/>
  <c r="D194" i="1"/>
  <c r="B198" i="4"/>
  <c r="A199" i="4"/>
  <c r="B195" i="1"/>
  <c r="A196" i="1"/>
  <c r="C197" i="4"/>
  <c r="D197" i="4"/>
  <c r="E194" i="1" l="1"/>
  <c r="G196" i="4"/>
  <c r="H196" i="4"/>
  <c r="D198" i="4"/>
  <c r="C198" i="4"/>
  <c r="E197" i="4"/>
  <c r="F197" i="4" s="1"/>
  <c r="B196" i="1"/>
  <c r="A197" i="1"/>
  <c r="C195" i="1"/>
  <c r="D195" i="1"/>
  <c r="B199" i="4"/>
  <c r="A200" i="4"/>
  <c r="H197" i="4" l="1"/>
  <c r="G197" i="4"/>
  <c r="E198" i="4"/>
  <c r="F198" i="4" s="1"/>
  <c r="C196" i="1"/>
  <c r="D196" i="1"/>
  <c r="A201" i="4"/>
  <c r="B201" i="4" s="1"/>
  <c r="B200" i="4"/>
  <c r="C199" i="4"/>
  <c r="D199" i="4"/>
  <c r="E195" i="1"/>
  <c r="B197" i="1"/>
  <c r="A198" i="1"/>
  <c r="H198" i="4" l="1"/>
  <c r="G198" i="4"/>
  <c r="D201" i="4"/>
  <c r="C201" i="4"/>
  <c r="E196" i="1"/>
  <c r="A199" i="1"/>
  <c r="B199" i="1" s="1"/>
  <c r="B198" i="1"/>
  <c r="D197" i="1"/>
  <c r="C197" i="1"/>
  <c r="E197" i="1" s="1"/>
  <c r="E199" i="4"/>
  <c r="F199" i="4" s="1"/>
  <c r="C200" i="4"/>
  <c r="D200" i="4"/>
  <c r="H199" i="4" l="1"/>
  <c r="G199" i="4"/>
  <c r="C198" i="1"/>
  <c r="D198" i="1"/>
  <c r="C199" i="1"/>
  <c r="D199" i="1"/>
  <c r="E200" i="4"/>
  <c r="F200" i="4" s="1"/>
  <c r="E201" i="4"/>
  <c r="F201" i="4"/>
  <c r="E198" i="1" l="1"/>
  <c r="H200" i="4"/>
  <c r="G200" i="4"/>
  <c r="E199" i="1"/>
  <c r="H201" i="4"/>
  <c r="G201" i="4"/>
</calcChain>
</file>

<file path=xl/sharedStrings.xml><?xml version="1.0" encoding="utf-8"?>
<sst xmlns="http://schemas.openxmlformats.org/spreadsheetml/2006/main" count="44" uniqueCount="31">
  <si>
    <t>cR* / M</t>
  </si>
  <si>
    <t>cO* / /M</t>
  </si>
  <si>
    <t>E°' / V</t>
  </si>
  <si>
    <t>Eeq / V</t>
  </si>
  <si>
    <t>alpha</t>
  </si>
  <si>
    <t>R / J (K mol)-1</t>
  </si>
  <si>
    <t>T / K</t>
  </si>
  <si>
    <t>z</t>
  </si>
  <si>
    <t>f / V</t>
  </si>
  <si>
    <t>F / As mol-1</t>
  </si>
  <si>
    <t>E/V</t>
  </si>
  <si>
    <t>eta / V</t>
  </si>
  <si>
    <t>1-alpha</t>
  </si>
  <si>
    <t>(ja+jc) / (µA cm-2)</t>
  </si>
  <si>
    <t>j0 / µA cm-2</t>
  </si>
  <si>
    <t>+jo exp(-(1-a) eta /f) / (µA cm-2)</t>
  </si>
  <si>
    <t>-joEXP(a eta /  f) / (µA cm-2)</t>
  </si>
  <si>
    <t xml:space="preserve">k0 / cm s-1 </t>
  </si>
  <si>
    <t>m</t>
  </si>
  <si>
    <t>(Massentransferkoeffizient)</t>
  </si>
  <si>
    <t>cO* / M</t>
  </si>
  <si>
    <t>cO* / mol cm-3</t>
  </si>
  <si>
    <t>cR* / mol cm-3</t>
  </si>
  <si>
    <t xml:space="preserve">+exp(-(1-a) eta /f) </t>
  </si>
  <si>
    <t>Nenner / (1/µA cm-2)</t>
  </si>
  <si>
    <t>jl,a / (µA cm-2)</t>
  </si>
  <si>
    <t>jl,c / (µA cm-2)</t>
  </si>
  <si>
    <t>-EXP(a eta /  f)</t>
  </si>
  <si>
    <t>j / (µA cm-2)</t>
  </si>
  <si>
    <t>ja / (µA cm-2)</t>
  </si>
  <si>
    <t>jc / (µA cm-2)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</si>
</sst>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0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1" fontId="0" fillId="0" borderId="0" xfId="0" applyNumberFormat="1"/>
    <xf numFmtId="0" fontId="1" fillId="0" borderId="1" xfId="0" applyFont="1" applyBorder="1"/>
    <xf numFmtId="0" fontId="0" fillId="0" borderId="1" xfId="0" applyBorder="1"/>
    <xf numFmtId="11" fontId="0" fillId="0" borderId="1" xfId="0" applyNumberFormat="1" applyBorder="1"/>
    <xf numFmtId="11" fontId="1" fillId="0" borderId="1" xfId="0" applyNumberFormat="1" applyFont="1" applyBorder="1"/>
    <xf numFmtId="0" fontId="1" fillId="0" borderId="1" xfId="0" quotePrefix="1" applyFont="1" applyBorder="1"/>
    <xf numFmtId="164" fontId="0" fillId="0" borderId="1" xfId="0" applyNumberFormat="1" applyBorder="1"/>
    <xf numFmtId="0" fontId="0" fillId="2" borderId="1" xfId="0" applyFill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left"/>
    </xf>
    <xf numFmtId="11" fontId="0" fillId="2" borderId="1" xfId="0" applyNumberForma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3" borderId="0" xfId="0" applyFill="1"/>
    <xf numFmtId="0" fontId="1" fillId="3" borderId="0" xfId="0" applyFont="1" applyFill="1" applyBorder="1" applyAlignment="1">
      <alignment horizontal="right"/>
    </xf>
    <xf numFmtId="0" fontId="1" fillId="0" borderId="1" xfId="0" applyFont="1" applyFill="1" applyBorder="1"/>
    <xf numFmtId="0" fontId="1" fillId="2" borderId="2" xfId="0" applyFont="1" applyFill="1" applyBorder="1" applyAlignment="1">
      <alignment horizontal="right"/>
    </xf>
    <xf numFmtId="0" fontId="0" fillId="2" borderId="3" xfId="0" applyFill="1" applyBorder="1" applyAlignment="1">
      <alignment horizontal="left"/>
    </xf>
    <xf numFmtId="0" fontId="0" fillId="2" borderId="0" xfId="0" applyFill="1"/>
    <xf numFmtId="0" fontId="0" fillId="2" borderId="1" xfId="0" applyFill="1" applyBorder="1" applyAlignment="1">
      <alignment horizontal="right"/>
    </xf>
    <xf numFmtId="0" fontId="0" fillId="4" borderId="1" xfId="0" applyFill="1" applyBorder="1" applyAlignment="1">
      <alignment horizontal="left"/>
    </xf>
    <xf numFmtId="11" fontId="0" fillId="4" borderId="1" xfId="0" applyNumberFormat="1" applyFill="1" applyBorder="1" applyAlignment="1">
      <alignment horizontal="left"/>
    </xf>
    <xf numFmtId="11" fontId="0" fillId="3" borderId="0" xfId="0" applyNumberForma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53872573211234"/>
          <c:y val="0.13368714193400416"/>
          <c:w val="0.82017034505406738"/>
          <c:h val="0.77667596341226763"/>
        </c:manualLayout>
      </c:layout>
      <c:scatterChart>
        <c:scatterStyle val="lineMarker"/>
        <c:varyColors val="0"/>
        <c:ser>
          <c:idx val="0"/>
          <c:order val="0"/>
          <c:tx>
            <c:v>jc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'BV OHNE Massentransportlim.'!$A$19:$A$199</c:f>
              <c:numCache>
                <c:formatCode>0.000</c:formatCode>
                <c:ptCount val="181"/>
                <c:pt idx="0">
                  <c:v>-0.45</c:v>
                </c:pt>
                <c:pt idx="1">
                  <c:v>-0.44500000000000001</c:v>
                </c:pt>
                <c:pt idx="2">
                  <c:v>-0.44</c:v>
                </c:pt>
                <c:pt idx="3">
                  <c:v>-0.435</c:v>
                </c:pt>
                <c:pt idx="4">
                  <c:v>-0.43</c:v>
                </c:pt>
                <c:pt idx="5">
                  <c:v>-0.42499999999999999</c:v>
                </c:pt>
                <c:pt idx="6">
                  <c:v>-0.42</c:v>
                </c:pt>
                <c:pt idx="7">
                  <c:v>-0.41499999999999998</c:v>
                </c:pt>
                <c:pt idx="8">
                  <c:v>-0.41</c:v>
                </c:pt>
                <c:pt idx="9">
                  <c:v>-0.40499999999999997</c:v>
                </c:pt>
                <c:pt idx="10">
                  <c:v>-0.39999999999999997</c:v>
                </c:pt>
                <c:pt idx="11">
                  <c:v>-0.39499999999999996</c:v>
                </c:pt>
                <c:pt idx="12">
                  <c:v>-0.38999999999999996</c:v>
                </c:pt>
                <c:pt idx="13">
                  <c:v>-0.38499999999999995</c:v>
                </c:pt>
                <c:pt idx="14">
                  <c:v>-0.37999999999999995</c:v>
                </c:pt>
                <c:pt idx="15">
                  <c:v>-0.37499999999999994</c:v>
                </c:pt>
                <c:pt idx="16">
                  <c:v>-0.36999999999999994</c:v>
                </c:pt>
                <c:pt idx="17">
                  <c:v>-0.36499999999999994</c:v>
                </c:pt>
                <c:pt idx="18">
                  <c:v>-0.35999999999999993</c:v>
                </c:pt>
                <c:pt idx="19">
                  <c:v>-0.35499999999999993</c:v>
                </c:pt>
                <c:pt idx="20">
                  <c:v>-0.34999999999999992</c:v>
                </c:pt>
                <c:pt idx="21">
                  <c:v>-0.34499999999999992</c:v>
                </c:pt>
                <c:pt idx="22">
                  <c:v>-0.33999999999999991</c:v>
                </c:pt>
                <c:pt idx="23">
                  <c:v>-0.33499999999999991</c:v>
                </c:pt>
                <c:pt idx="24">
                  <c:v>-0.3299999999999999</c:v>
                </c:pt>
                <c:pt idx="25">
                  <c:v>-0.3249999999999999</c:v>
                </c:pt>
                <c:pt idx="26">
                  <c:v>-0.3199999999999999</c:v>
                </c:pt>
                <c:pt idx="27">
                  <c:v>-0.31499999999999989</c:v>
                </c:pt>
                <c:pt idx="28">
                  <c:v>-0.30999999999999989</c:v>
                </c:pt>
                <c:pt idx="29">
                  <c:v>-0.30499999999999988</c:v>
                </c:pt>
                <c:pt idx="30">
                  <c:v>-0.29999999999999988</c:v>
                </c:pt>
                <c:pt idx="31">
                  <c:v>-0.29499999999999987</c:v>
                </c:pt>
                <c:pt idx="32">
                  <c:v>-0.28999999999999987</c:v>
                </c:pt>
                <c:pt idx="33">
                  <c:v>-0.28499999999999986</c:v>
                </c:pt>
                <c:pt idx="34">
                  <c:v>-0.27999999999999986</c:v>
                </c:pt>
                <c:pt idx="35">
                  <c:v>-0.27499999999999986</c:v>
                </c:pt>
                <c:pt idx="36">
                  <c:v>-0.26999999999999985</c:v>
                </c:pt>
                <c:pt idx="37">
                  <c:v>-0.26499999999999985</c:v>
                </c:pt>
                <c:pt idx="38">
                  <c:v>-0.25999999999999984</c:v>
                </c:pt>
                <c:pt idx="39">
                  <c:v>-0.25499999999999984</c:v>
                </c:pt>
                <c:pt idx="40">
                  <c:v>-0.24999999999999983</c:v>
                </c:pt>
                <c:pt idx="41">
                  <c:v>-0.24499999999999983</c:v>
                </c:pt>
                <c:pt idx="42">
                  <c:v>-0.23999999999999982</c:v>
                </c:pt>
                <c:pt idx="43">
                  <c:v>-0.23499999999999982</c:v>
                </c:pt>
                <c:pt idx="44">
                  <c:v>-0.22999999999999982</c:v>
                </c:pt>
                <c:pt idx="45">
                  <c:v>-0.22499999999999981</c:v>
                </c:pt>
                <c:pt idx="46">
                  <c:v>-0.21999999999999981</c:v>
                </c:pt>
                <c:pt idx="47">
                  <c:v>-0.2149999999999998</c:v>
                </c:pt>
                <c:pt idx="48">
                  <c:v>-0.2099999999999998</c:v>
                </c:pt>
                <c:pt idx="49">
                  <c:v>-0.20499999999999979</c:v>
                </c:pt>
                <c:pt idx="50">
                  <c:v>-0.19999999999999979</c:v>
                </c:pt>
                <c:pt idx="51">
                  <c:v>-0.19499999999999978</c:v>
                </c:pt>
                <c:pt idx="52">
                  <c:v>-0.18999999999999978</c:v>
                </c:pt>
                <c:pt idx="53">
                  <c:v>-0.18499999999999978</c:v>
                </c:pt>
                <c:pt idx="54">
                  <c:v>-0.17999999999999977</c:v>
                </c:pt>
                <c:pt idx="55">
                  <c:v>-0.17499999999999977</c:v>
                </c:pt>
                <c:pt idx="56">
                  <c:v>-0.16999999999999976</c:v>
                </c:pt>
                <c:pt idx="57">
                  <c:v>-0.16499999999999976</c:v>
                </c:pt>
                <c:pt idx="58">
                  <c:v>-0.15999999999999975</c:v>
                </c:pt>
                <c:pt idx="59">
                  <c:v>-0.15499999999999975</c:v>
                </c:pt>
                <c:pt idx="60">
                  <c:v>-0.14999999999999974</c:v>
                </c:pt>
                <c:pt idx="61">
                  <c:v>-0.14499999999999974</c:v>
                </c:pt>
                <c:pt idx="62">
                  <c:v>-0.13999999999999974</c:v>
                </c:pt>
                <c:pt idx="63">
                  <c:v>-0.13499999999999973</c:v>
                </c:pt>
                <c:pt idx="64">
                  <c:v>-0.12999999999999973</c:v>
                </c:pt>
                <c:pt idx="65">
                  <c:v>-0.12499999999999972</c:v>
                </c:pt>
                <c:pt idx="66">
                  <c:v>-0.11999999999999972</c:v>
                </c:pt>
                <c:pt idx="67">
                  <c:v>-0.11499999999999971</c:v>
                </c:pt>
                <c:pt idx="68">
                  <c:v>-0.10999999999999971</c:v>
                </c:pt>
                <c:pt idx="69">
                  <c:v>-0.1049999999999997</c:v>
                </c:pt>
                <c:pt idx="70">
                  <c:v>-9.99999999999997E-2</c:v>
                </c:pt>
                <c:pt idx="71">
                  <c:v>-9.4999999999999696E-2</c:v>
                </c:pt>
                <c:pt idx="72">
                  <c:v>-8.9999999999999691E-2</c:v>
                </c:pt>
                <c:pt idx="73">
                  <c:v>-8.4999999999999687E-2</c:v>
                </c:pt>
                <c:pt idx="74">
                  <c:v>-7.9999999999999682E-2</c:v>
                </c:pt>
                <c:pt idx="75">
                  <c:v>-7.4999999999999678E-2</c:v>
                </c:pt>
                <c:pt idx="76">
                  <c:v>-6.9999999999999674E-2</c:v>
                </c:pt>
                <c:pt idx="77">
                  <c:v>-6.4999999999999669E-2</c:v>
                </c:pt>
                <c:pt idx="78">
                  <c:v>-5.9999999999999672E-2</c:v>
                </c:pt>
                <c:pt idx="79">
                  <c:v>-5.4999999999999674E-2</c:v>
                </c:pt>
                <c:pt idx="80">
                  <c:v>-4.9999999999999677E-2</c:v>
                </c:pt>
                <c:pt idx="81">
                  <c:v>-4.4999999999999679E-2</c:v>
                </c:pt>
                <c:pt idx="82">
                  <c:v>-3.9999999999999682E-2</c:v>
                </c:pt>
                <c:pt idx="83">
                  <c:v>-3.4999999999999684E-2</c:v>
                </c:pt>
                <c:pt idx="84">
                  <c:v>-2.9999999999999683E-2</c:v>
                </c:pt>
                <c:pt idx="85">
                  <c:v>-2.4999999999999682E-2</c:v>
                </c:pt>
                <c:pt idx="86">
                  <c:v>-1.9999999999999681E-2</c:v>
                </c:pt>
                <c:pt idx="87">
                  <c:v>-1.499999999999968E-2</c:v>
                </c:pt>
                <c:pt idx="88">
                  <c:v>-9.9999999999996793E-3</c:v>
                </c:pt>
                <c:pt idx="89">
                  <c:v>-4.9999999999996792E-3</c:v>
                </c:pt>
                <c:pt idx="90">
                  <c:v>3.2092384305570931E-16</c:v>
                </c:pt>
                <c:pt idx="91">
                  <c:v>5.000000000000321E-3</c:v>
                </c:pt>
                <c:pt idx="92">
                  <c:v>1.0000000000000321E-2</c:v>
                </c:pt>
                <c:pt idx="93">
                  <c:v>1.5000000000000322E-2</c:v>
                </c:pt>
                <c:pt idx="94">
                  <c:v>2.0000000000000323E-2</c:v>
                </c:pt>
                <c:pt idx="95">
                  <c:v>2.5000000000000324E-2</c:v>
                </c:pt>
                <c:pt idx="96">
                  <c:v>3.0000000000000325E-2</c:v>
                </c:pt>
                <c:pt idx="97">
                  <c:v>3.5000000000000323E-2</c:v>
                </c:pt>
                <c:pt idx="98">
                  <c:v>4.000000000000032E-2</c:v>
                </c:pt>
                <c:pt idx="99">
                  <c:v>4.5000000000000318E-2</c:v>
                </c:pt>
                <c:pt idx="100">
                  <c:v>5.0000000000000315E-2</c:v>
                </c:pt>
                <c:pt idx="101">
                  <c:v>5.5000000000000313E-2</c:v>
                </c:pt>
                <c:pt idx="102">
                  <c:v>6.000000000000031E-2</c:v>
                </c:pt>
                <c:pt idx="103">
                  <c:v>6.5000000000000308E-2</c:v>
                </c:pt>
                <c:pt idx="104">
                  <c:v>7.0000000000000312E-2</c:v>
                </c:pt>
                <c:pt idx="105">
                  <c:v>7.5000000000000316E-2</c:v>
                </c:pt>
                <c:pt idx="106">
                  <c:v>8.0000000000000321E-2</c:v>
                </c:pt>
                <c:pt idx="107">
                  <c:v>8.5000000000000325E-2</c:v>
                </c:pt>
                <c:pt idx="108">
                  <c:v>9.000000000000033E-2</c:v>
                </c:pt>
                <c:pt idx="109">
                  <c:v>9.5000000000000334E-2</c:v>
                </c:pt>
                <c:pt idx="110">
                  <c:v>0.10000000000000034</c:v>
                </c:pt>
                <c:pt idx="111">
                  <c:v>0.10500000000000034</c:v>
                </c:pt>
                <c:pt idx="112">
                  <c:v>0.11000000000000035</c:v>
                </c:pt>
                <c:pt idx="113">
                  <c:v>0.11500000000000035</c:v>
                </c:pt>
                <c:pt idx="114">
                  <c:v>0.12000000000000036</c:v>
                </c:pt>
                <c:pt idx="115">
                  <c:v>0.12500000000000036</c:v>
                </c:pt>
                <c:pt idx="116">
                  <c:v>0.13000000000000037</c:v>
                </c:pt>
                <c:pt idx="117">
                  <c:v>0.13500000000000037</c:v>
                </c:pt>
                <c:pt idx="118">
                  <c:v>0.14000000000000037</c:v>
                </c:pt>
                <c:pt idx="119">
                  <c:v>0.14500000000000038</c:v>
                </c:pt>
                <c:pt idx="120">
                  <c:v>0.15000000000000038</c:v>
                </c:pt>
                <c:pt idx="121">
                  <c:v>0.15500000000000039</c:v>
                </c:pt>
                <c:pt idx="122">
                  <c:v>0.16000000000000039</c:v>
                </c:pt>
                <c:pt idx="123">
                  <c:v>0.1650000000000004</c:v>
                </c:pt>
                <c:pt idx="124">
                  <c:v>0.1700000000000004</c:v>
                </c:pt>
                <c:pt idx="125">
                  <c:v>0.17500000000000041</c:v>
                </c:pt>
                <c:pt idx="126">
                  <c:v>0.18000000000000041</c:v>
                </c:pt>
                <c:pt idx="127">
                  <c:v>0.18500000000000041</c:v>
                </c:pt>
                <c:pt idx="128">
                  <c:v>0.19000000000000042</c:v>
                </c:pt>
                <c:pt idx="129">
                  <c:v>0.19500000000000042</c:v>
                </c:pt>
                <c:pt idx="130">
                  <c:v>0.20000000000000043</c:v>
                </c:pt>
                <c:pt idx="131">
                  <c:v>0.20500000000000043</c:v>
                </c:pt>
                <c:pt idx="132">
                  <c:v>0.21000000000000044</c:v>
                </c:pt>
                <c:pt idx="133">
                  <c:v>0.21500000000000044</c:v>
                </c:pt>
                <c:pt idx="134">
                  <c:v>0.22000000000000045</c:v>
                </c:pt>
                <c:pt idx="135">
                  <c:v>0.22500000000000045</c:v>
                </c:pt>
                <c:pt idx="136">
                  <c:v>0.23000000000000045</c:v>
                </c:pt>
                <c:pt idx="137">
                  <c:v>0.23500000000000046</c:v>
                </c:pt>
                <c:pt idx="138">
                  <c:v>0.24000000000000046</c:v>
                </c:pt>
                <c:pt idx="139">
                  <c:v>0.24500000000000047</c:v>
                </c:pt>
                <c:pt idx="140">
                  <c:v>0.25000000000000044</c:v>
                </c:pt>
                <c:pt idx="141">
                  <c:v>0.25500000000000045</c:v>
                </c:pt>
                <c:pt idx="142">
                  <c:v>0.26000000000000045</c:v>
                </c:pt>
                <c:pt idx="143">
                  <c:v>0.26500000000000046</c:v>
                </c:pt>
                <c:pt idx="144">
                  <c:v>0.27000000000000046</c:v>
                </c:pt>
                <c:pt idx="145">
                  <c:v>0.27500000000000047</c:v>
                </c:pt>
                <c:pt idx="146">
                  <c:v>0.28000000000000047</c:v>
                </c:pt>
                <c:pt idx="147">
                  <c:v>0.28500000000000048</c:v>
                </c:pt>
                <c:pt idx="148">
                  <c:v>0.29000000000000048</c:v>
                </c:pt>
                <c:pt idx="149">
                  <c:v>0.29500000000000048</c:v>
                </c:pt>
                <c:pt idx="150">
                  <c:v>0.30000000000000049</c:v>
                </c:pt>
                <c:pt idx="151">
                  <c:v>0.30500000000000049</c:v>
                </c:pt>
                <c:pt idx="152">
                  <c:v>0.3100000000000005</c:v>
                </c:pt>
                <c:pt idx="153">
                  <c:v>0.3150000000000005</c:v>
                </c:pt>
                <c:pt idx="154">
                  <c:v>0.32000000000000051</c:v>
                </c:pt>
                <c:pt idx="155">
                  <c:v>0.32500000000000051</c:v>
                </c:pt>
                <c:pt idx="156">
                  <c:v>0.33000000000000052</c:v>
                </c:pt>
                <c:pt idx="157">
                  <c:v>0.33500000000000052</c:v>
                </c:pt>
                <c:pt idx="158">
                  <c:v>0.34000000000000052</c:v>
                </c:pt>
                <c:pt idx="159">
                  <c:v>0.34500000000000053</c:v>
                </c:pt>
                <c:pt idx="160">
                  <c:v>0.35000000000000053</c:v>
                </c:pt>
                <c:pt idx="161">
                  <c:v>0.35500000000000054</c:v>
                </c:pt>
                <c:pt idx="162">
                  <c:v>0.36000000000000054</c:v>
                </c:pt>
                <c:pt idx="163">
                  <c:v>0.36500000000000055</c:v>
                </c:pt>
                <c:pt idx="164">
                  <c:v>0.37000000000000055</c:v>
                </c:pt>
                <c:pt idx="165">
                  <c:v>0.37500000000000056</c:v>
                </c:pt>
                <c:pt idx="166">
                  <c:v>0.38000000000000056</c:v>
                </c:pt>
                <c:pt idx="167">
                  <c:v>0.38500000000000056</c:v>
                </c:pt>
                <c:pt idx="168">
                  <c:v>0.39000000000000057</c:v>
                </c:pt>
                <c:pt idx="169">
                  <c:v>0.39500000000000057</c:v>
                </c:pt>
                <c:pt idx="170">
                  <c:v>0.40000000000000058</c:v>
                </c:pt>
                <c:pt idx="171">
                  <c:v>0.40500000000000058</c:v>
                </c:pt>
                <c:pt idx="172">
                  <c:v>0.41000000000000059</c:v>
                </c:pt>
                <c:pt idx="173">
                  <c:v>0.41500000000000059</c:v>
                </c:pt>
                <c:pt idx="174">
                  <c:v>0.4200000000000006</c:v>
                </c:pt>
                <c:pt idx="175">
                  <c:v>0.4250000000000006</c:v>
                </c:pt>
                <c:pt idx="176">
                  <c:v>0.4300000000000006</c:v>
                </c:pt>
                <c:pt idx="177">
                  <c:v>0.43500000000000061</c:v>
                </c:pt>
                <c:pt idx="178">
                  <c:v>0.44000000000000061</c:v>
                </c:pt>
                <c:pt idx="179">
                  <c:v>0.44500000000000062</c:v>
                </c:pt>
                <c:pt idx="180">
                  <c:v>0.45000000000000062</c:v>
                </c:pt>
              </c:numCache>
            </c:numRef>
          </c:xVal>
          <c:yVal>
            <c:numRef>
              <c:f>'BV OHNE Massentransportlim.'!$C$19:$C$199</c:f>
              <c:numCache>
                <c:formatCode>General</c:formatCode>
                <c:ptCount val="181"/>
                <c:pt idx="0">
                  <c:v>-63.879402382194804</c:v>
                </c:pt>
                <c:pt idx="1">
                  <c:v>-57.953418303350311</c:v>
                </c:pt>
                <c:pt idx="2">
                  <c:v>-52.577177741087411</c:v>
                </c:pt>
                <c:pt idx="3">
                  <c:v>-47.699681919506268</c:v>
                </c:pt>
                <c:pt idx="4">
                  <c:v>-43.274663132860127</c:v>
                </c:pt>
                <c:pt idx="5">
                  <c:v>-39.260145852182454</c:v>
                </c:pt>
                <c:pt idx="6">
                  <c:v>-35.618048547308568</c:v>
                </c:pt>
                <c:pt idx="7">
                  <c:v>-32.313822447195747</c:v>
                </c:pt>
                <c:pt idx="8">
                  <c:v>-29.316123811836189</c:v>
                </c:pt>
                <c:pt idx="9">
                  <c:v>-26.596516606951049</c:v>
                </c:pt>
                <c:pt idx="10">
                  <c:v>-24.129202761049374</c:v>
                </c:pt>
                <c:pt idx="11">
                  <c:v>-21.890777446083629</c:v>
                </c:pt>
                <c:pt idx="12">
                  <c:v>-19.860007060304678</c:v>
                </c:pt>
                <c:pt idx="13">
                  <c:v>-18.017627807271662</c:v>
                </c:pt>
                <c:pt idx="14">
                  <c:v>-16.34616296034633</c:v>
                </c:pt>
                <c:pt idx="15">
                  <c:v>-14.829757079251097</c:v>
                </c:pt>
                <c:pt idx="16">
                  <c:v>-13.454025606076454</c:v>
                </c:pt>
                <c:pt idx="17">
                  <c:v>-12.205918414012345</c:v>
                </c:pt>
                <c:pt idx="18">
                  <c:v>-11.073596014432844</c:v>
                </c:pt>
                <c:pt idx="19">
                  <c:v>-10.046317248040138</c:v>
                </c:pt>
                <c:pt idx="20">
                  <c:v>-9.1143373947110664</c:v>
                </c:pt>
                <c:pt idx="21">
                  <c:v>-8.2688157355208265</c:v>
                </c:pt>
                <c:pt idx="22">
                  <c:v>-7.5017316900812778</c:v>
                </c:pt>
                <c:pt idx="23">
                  <c:v>-6.805808733676546</c:v>
                </c:pt>
                <c:pt idx="24">
                  <c:v>-6.174445372477205</c:v>
                </c:pt>
                <c:pt idx="25">
                  <c:v>-5.6016525220670497</c:v>
                </c:pt>
                <c:pt idx="26">
                  <c:v>-5.0819966952579883</c:v>
                </c:pt>
                <c:pt idx="27">
                  <c:v>-4.6105484602752336</c:v>
                </c:pt>
                <c:pt idx="28">
                  <c:v>-4.1828356803894389</c:v>
                </c:pt>
                <c:pt idx="29">
                  <c:v>-3.7948010914290498</c:v>
                </c:pt>
                <c:pt idx="30">
                  <c:v>-3.4427638147550561</c:v>
                </c:pt>
                <c:pt idx="31">
                  <c:v>-3.1233844406119631</c:v>
                </c:pt>
                <c:pt idx="32">
                  <c:v>-2.8336333506372045</c:v>
                </c:pt>
                <c:pt idx="33">
                  <c:v>-2.5707619790377865</c:v>
                </c:pt>
                <c:pt idx="34">
                  <c:v>-2.3322767398189108</c:v>
                </c:pt>
                <c:pt idx="35">
                  <c:v>-2.1159153727395212</c:v>
                </c:pt>
                <c:pt idx="36">
                  <c:v>-1.919625483613514</c:v>
                </c:pt>
                <c:pt idx="37">
                  <c:v>-1.7415450753909019</c:v>
                </c:pt>
                <c:pt idx="38">
                  <c:v>-1.5799848853376364</c:v>
                </c:pt>
                <c:pt idx="39">
                  <c:v>-1.4334123607653737</c:v>
                </c:pt>
                <c:pt idx="40">
                  <c:v>-1.3004371213056809</c:v>
                </c:pt>
                <c:pt idx="41">
                  <c:v>-1.1797977698244626</c:v>
                </c:pt>
                <c:pt idx="42">
                  <c:v>-1.0703499268655454</c:v>
                </c:pt>
                <c:pt idx="43">
                  <c:v>-0.97105537511868134</c:v>
                </c:pt>
                <c:pt idx="44">
                  <c:v>-0.88097221093689537</c:v>
                </c:pt>
                <c:pt idx="45">
                  <c:v>-0.79924590948089458</c:v>
                </c:pt>
                <c:pt idx="46">
                  <c:v>-0.72510121873492284</c:v>
                </c:pt>
                <c:pt idx="47">
                  <c:v>-0.65783480550104534</c:v>
                </c:pt>
                <c:pt idx="48">
                  <c:v>-0.59680858361210187</c:v>
                </c:pt>
                <c:pt idx="49">
                  <c:v>-0.5414436610750557</c:v>
                </c:pt>
                <c:pt idx="50">
                  <c:v>-0.49121484872761328</c:v>
                </c:pt>
                <c:pt idx="51">
                  <c:v>-0.44564567831747831</c:v>
                </c:pt>
                <c:pt idx="52">
                  <c:v>-0.40430388274596374</c:v>
                </c:pt>
                <c:pt idx="53">
                  <c:v>-0.366797295601758</c:v>
                </c:pt>
                <c:pt idx="54">
                  <c:v>-0.33277013108800424</c:v>
                </c:pt>
                <c:pt idx="55">
                  <c:v>-0.30189960905425173</c:v>
                </c:pt>
                <c:pt idx="56">
                  <c:v>-0.27389289311848208</c:v>
                </c:pt>
                <c:pt idx="57">
                  <c:v>-0.24848431283437514</c:v>
                </c:pt>
                <c:pt idx="58">
                  <c:v>-0.22543284355341719</c:v>
                </c:pt>
                <c:pt idx="59">
                  <c:v>-0.20451982007593802</c:v>
                </c:pt>
                <c:pt idx="60">
                  <c:v>-0.18554686240287194</c:v>
                </c:pt>
                <c:pt idx="61">
                  <c:v>-0.16833399391201959</c:v>
                </c:pt>
                <c:pt idx="62">
                  <c:v>-0.15271793410791326</c:v>
                </c:pt>
                <c:pt idx="63">
                  <c:v>-0.13855054975038894</c:v>
                </c:pt>
                <c:pt idx="64">
                  <c:v>-0.12569744966933988</c:v>
                </c:pt>
                <c:pt idx="65">
                  <c:v>-0.11403670993612849</c:v>
                </c:pt>
                <c:pt idx="66">
                  <c:v>-0.10345771729868859</c:v>
                </c:pt>
                <c:pt idx="67">
                  <c:v>-9.3860119909197293E-2</c:v>
                </c:pt>
                <c:pt idx="68">
                  <c:v>-8.5152875390964791E-2</c:v>
                </c:pt>
                <c:pt idx="69">
                  <c:v>-7.7253387214548566E-2</c:v>
                </c:pt>
                <c:pt idx="70">
                  <c:v>-7.0086721190794024E-2</c:v>
                </c:pt>
                <c:pt idx="71">
                  <c:v>-6.3584894648490278E-2</c:v>
                </c:pt>
                <c:pt idx="72">
                  <c:v>-5.7686231553812022E-2</c:v>
                </c:pt>
                <c:pt idx="73">
                  <c:v>-5.2334777454239742E-2</c:v>
                </c:pt>
                <c:pt idx="74">
                  <c:v>-4.7479768697142523E-2</c:v>
                </c:pt>
                <c:pt idx="75">
                  <c:v>-4.3075150888054997E-2</c:v>
                </c:pt>
                <c:pt idx="76">
                  <c:v>-3.9079142020765005E-2</c:v>
                </c:pt>
                <c:pt idx="77">
                  <c:v>-3.5453836135084023E-2</c:v>
                </c:pt>
                <c:pt idx="78">
                  <c:v>-3.2164843742615606E-2</c:v>
                </c:pt>
                <c:pt idx="79">
                  <c:v>-2.918096560961686E-2</c:v>
                </c:pt>
                <c:pt idx="80">
                  <c:v>-2.6473896802471968E-2</c:v>
                </c:pt>
                <c:pt idx="81">
                  <c:v>-2.4017958188366398E-2</c:v>
                </c:pt>
                <c:pt idx="82">
                  <c:v>-2.1789852844189248E-2</c:v>
                </c:pt>
                <c:pt idx="83">
                  <c:v>-1.9768445062969615E-2</c:v>
                </c:pt>
                <c:pt idx="84">
                  <c:v>-1.7934559861511913E-2</c:v>
                </c:pt>
                <c:pt idx="85">
                  <c:v>-1.6270801087368687E-2</c:v>
                </c:pt>
                <c:pt idx="86">
                  <c:v>-1.4761386399721781E-2</c:v>
                </c:pt>
                <c:pt idx="87">
                  <c:v>-1.3391997558807947E-2</c:v>
                </c:pt>
                <c:pt idx="88">
                  <c:v>-1.2149644603741168E-2</c:v>
                </c:pt>
                <c:pt idx="89">
                  <c:v>-1.1022542630328581E-2</c:v>
                </c:pt>
                <c:pt idx="90">
                  <c:v>-9.9999999999999378E-3</c:v>
                </c:pt>
                <c:pt idx="91">
                  <c:v>-9.072316919405533E-3</c:v>
                </c:pt>
                <c:pt idx="92">
                  <c:v>-8.2306934286132411E-3</c:v>
                </c:pt>
                <c:pt idx="93">
                  <c:v>-7.4671459250848305E-3</c:v>
                </c:pt>
                <c:pt idx="94">
                  <c:v>-6.7744314315817599E-3</c:v>
                </c:pt>
                <c:pt idx="95">
                  <c:v>-6.1459788896092238E-3</c:v>
                </c:pt>
                <c:pt idx="96">
                  <c:v>-5.5758268266511337E-3</c:v>
                </c:pt>
                <c:pt idx="97">
                  <c:v>-5.0585668059102652E-3</c:v>
                </c:pt>
                <c:pt idx="98">
                  <c:v>-4.58929212212032E-3</c:v>
                </c:pt>
                <c:pt idx="99">
                  <c:v>-4.1635512567606957E-3</c:v>
                </c:pt>
                <c:pt idx="100">
                  <c:v>-3.777305651152247E-3</c:v>
                </c:pt>
                <c:pt idx="101">
                  <c:v>-3.4268913968714875E-3</c:v>
                </c:pt>
                <c:pt idx="102">
                  <c:v>-3.1089844800802654E-3</c:v>
                </c:pt>
                <c:pt idx="103">
                  <c:v>-2.8205692500801582E-3</c:v>
                </c:pt>
                <c:pt idx="104">
                  <c:v>-2.5589098129857354E-3</c:v>
                </c:pt>
                <c:pt idx="105">
                  <c:v>-2.3215240791583476E-3</c:v>
                </c:pt>
                <c:pt idx="106">
                  <c:v>-2.1061602182155755E-3</c:v>
                </c:pt>
                <c:pt idx="107">
                  <c:v>-1.910775298269613E-3</c:v>
                </c:pt>
                <c:pt idx="108">
                  <c:v>-1.7335159067673673E-3</c:v>
                </c:pt>
                <c:pt idx="109">
                  <c:v>-1.5727005691024308E-3</c:v>
                </c:pt>
                <c:pt idx="110">
                  <c:v>-1.4268037982226778E-3</c:v>
                </c:pt>
                <c:pt idx="111">
                  <c:v>-1.2944416239287757E-3</c:v>
                </c:pt>
                <c:pt idx="112">
                  <c:v>-1.1743584645951878E-3</c:v>
                </c:pt>
                <c:pt idx="113">
                  <c:v>-1.0654152167794092E-3</c:v>
                </c:pt>
                <c:pt idx="114">
                  <c:v>-9.665784497380008E-4</c:v>
                </c:pt>
                <c:pt idx="115">
                  <c:v>-8.7691060234908885E-4</c:v>
                </c:pt>
                <c:pt idx="116">
                  <c:v>-7.9556108944977861E-4</c:v>
                </c:pt>
                <c:pt idx="117">
                  <c:v>-7.2175823322359665E-4</c:v>
                </c:pt>
                <c:pt idx="118">
                  <c:v>-6.548019430994721E-4</c:v>
                </c:pt>
                <c:pt idx="119">
                  <c:v>-5.9405707472409968E-4</c:v>
                </c:pt>
                <c:pt idx="120">
                  <c:v>-5.3894740501120395E-4</c:v>
                </c:pt>
                <c:pt idx="121">
                  <c:v>-4.8895016611528823E-4</c:v>
                </c:pt>
                <c:pt idx="122">
                  <c:v>-4.4359108647939029E-4</c:v>
                </c:pt>
                <c:pt idx="123">
                  <c:v>-4.0243989191644791E-4</c:v>
                </c:pt>
                <c:pt idx="124">
                  <c:v>-3.6510622404773465E-4</c:v>
                </c:pt>
                <c:pt idx="125">
                  <c:v>-3.312359373808551E-4</c:v>
                </c:pt>
                <c:pt idx="126">
                  <c:v>-3.0050773990155023E-4</c:v>
                </c:pt>
                <c:pt idx="127">
                  <c:v>-2.7263014531211683E-4</c:v>
                </c:pt>
                <c:pt idx="128">
                  <c:v>-2.4733870800551218E-4</c:v>
                </c:pt>
                <c:pt idx="129">
                  <c:v>-2.2439351454623258E-4</c:v>
                </c:pt>
                <c:pt idx="130">
                  <c:v>-2.0357690786226699E-4</c:v>
                </c:pt>
                <c:pt idx="131">
                  <c:v>-1.8469142255991177E-4</c:v>
                </c:pt>
                <c:pt idx="132">
                  <c:v>-1.6755791177593747E-4</c:v>
                </c:pt>
                <c:pt idx="133">
                  <c:v>-1.5201384779851064E-4</c:v>
                </c:pt>
                <c:pt idx="134">
                  <c:v>-1.379117803366374E-4</c:v>
                </c:pt>
                <c:pt idx="135">
                  <c:v>-1.2511793781334226E-4</c:v>
                </c:pt>
                <c:pt idx="136">
                  <c:v>-1.1351095841451214E-4</c:v>
                </c:pt>
                <c:pt idx="137">
                  <c:v>-1.0298073885619227E-4</c:v>
                </c:pt>
                <c:pt idx="138">
                  <c:v>-9.34273899497921E-5</c:v>
                </c:pt>
                <c:pt idx="139">
                  <c:v>-8.4760289057740249E-5</c:v>
                </c:pt>
                <c:pt idx="140">
                  <c:v>-7.6897220451224596E-5</c:v>
                </c:pt>
                <c:pt idx="141">
                  <c:v>-6.976359541549065E-5</c:v>
                </c:pt>
                <c:pt idx="142">
                  <c:v>-6.3291744704652194E-5</c:v>
                </c:pt>
                <c:pt idx="143">
                  <c:v>-5.7420276634271523E-5</c:v>
                </c:pt>
                <c:pt idx="144">
                  <c:v>-5.2093494722605097E-5</c:v>
                </c:pt>
                <c:pt idx="145">
                  <c:v>-4.726086935628556E-5</c:v>
                </c:pt>
                <c:pt idx="146">
                  <c:v>-4.2876558468684655E-5</c:v>
                </c:pt>
                <c:pt idx="147">
                  <c:v>-3.8898972684133087E-5</c:v>
                </c:pt>
                <c:pt idx="148">
                  <c:v>-3.5290380802975642E-5</c:v>
                </c:pt>
                <c:pt idx="149">
                  <c:v>-3.2016551885110216E-5</c:v>
                </c:pt>
                <c:pt idx="150">
                  <c:v>-2.9046430536831229E-5</c:v>
                </c:pt>
                <c:pt idx="151">
                  <c:v>-2.6351842320763312E-5</c:v>
                </c:pt>
                <c:pt idx="152">
                  <c:v>-2.3907226494416928E-5</c:v>
                </c:pt>
                <c:pt idx="153">
                  <c:v>-2.1689393542136025E-5</c:v>
                </c:pt>
                <c:pt idx="154">
                  <c:v>-1.9677305200396698E-5</c:v>
                </c:pt>
                <c:pt idx="155">
                  <c:v>-1.7851874889786657E-5</c:v>
                </c:pt>
                <c:pt idx="156">
                  <c:v>-1.6195786660572325E-5</c:v>
                </c:pt>
                <c:pt idx="157">
                  <c:v>-1.4693330934379353E-5</c:v>
                </c:pt>
                <c:pt idx="158">
                  <c:v>-1.3330255483839533E-5</c:v>
                </c:pt>
                <c:pt idx="159">
                  <c:v>-1.2093630236603656E-5</c:v>
                </c:pt>
                <c:pt idx="160">
                  <c:v>-1.0971724621257434E-5</c:v>
                </c:pt>
                <c:pt idx="161">
                  <c:v>-9.9538962916492718E-6</c:v>
                </c:pt>
                <c:pt idx="162">
                  <c:v>-9.0304901740738243E-6</c:v>
                </c:pt>
                <c:pt idx="163">
                  <c:v>-8.1927468796775881E-6</c:v>
                </c:pt>
                <c:pt idx="164">
                  <c:v>-7.4327196132906321E-6</c:v>
                </c:pt>
                <c:pt idx="165">
                  <c:v>-6.7431987904854373E-6</c:v>
                </c:pt>
                <c:pt idx="166">
                  <c:v>-6.1176436477836335E-6</c:v>
                </c:pt>
                <c:pt idx="167">
                  <c:v>-5.5501201972681595E-6</c:v>
                </c:pt>
                <c:pt idx="168">
                  <c:v>-5.035244937041056E-6</c:v>
                </c:pt>
                <c:pt idx="169">
                  <c:v>-4.5681337835668901E-6</c:v>
                </c:pt>
                <c:pt idx="170">
                  <c:v>-4.1443557414762171E-6</c:v>
                </c:pt>
                <c:pt idx="171">
                  <c:v>-3.7598908713430376E-6</c:v>
                </c:pt>
                <c:pt idx="172">
                  <c:v>-3.4110921567204064E-6</c:v>
                </c:pt>
                <c:pt idx="173">
                  <c:v>-3.0946509087066275E-6</c:v>
                </c:pt>
                <c:pt idx="174">
                  <c:v>-2.8075653798712991E-6</c:v>
                </c:pt>
                <c:pt idx="175">
                  <c:v>-2.5471122898143745E-6</c:v>
                </c:pt>
                <c:pt idx="176">
                  <c:v>-2.3108209922508885E-6</c:v>
                </c:pt>
                <c:pt idx="177">
                  <c:v>-2.0964500385715325E-6</c:v>
                </c:pt>
                <c:pt idx="178">
                  <c:v>-1.9019659155621032E-6</c:v>
                </c:pt>
                <c:pt idx="179">
                  <c:v>-1.7255237555886798E-6</c:v>
                </c:pt>
                <c:pt idx="180">
                  <c:v>-1.5654498362663468E-6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60-4240-AD68-AD0024417407}"/>
            </c:ext>
          </c:extLst>
        </c:ser>
        <c:ser>
          <c:idx val="1"/>
          <c:order val="1"/>
          <c:tx>
            <c:v>ja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'BV OHNE Massentransportlim.'!$A$19:$A$199</c:f>
              <c:numCache>
                <c:formatCode>0.000</c:formatCode>
                <c:ptCount val="181"/>
                <c:pt idx="0">
                  <c:v>-0.45</c:v>
                </c:pt>
                <c:pt idx="1">
                  <c:v>-0.44500000000000001</c:v>
                </c:pt>
                <c:pt idx="2">
                  <c:v>-0.44</c:v>
                </c:pt>
                <c:pt idx="3">
                  <c:v>-0.435</c:v>
                </c:pt>
                <c:pt idx="4">
                  <c:v>-0.43</c:v>
                </c:pt>
                <c:pt idx="5">
                  <c:v>-0.42499999999999999</c:v>
                </c:pt>
                <c:pt idx="6">
                  <c:v>-0.42</c:v>
                </c:pt>
                <c:pt idx="7">
                  <c:v>-0.41499999999999998</c:v>
                </c:pt>
                <c:pt idx="8">
                  <c:v>-0.41</c:v>
                </c:pt>
                <c:pt idx="9">
                  <c:v>-0.40499999999999997</c:v>
                </c:pt>
                <c:pt idx="10">
                  <c:v>-0.39999999999999997</c:v>
                </c:pt>
                <c:pt idx="11">
                  <c:v>-0.39499999999999996</c:v>
                </c:pt>
                <c:pt idx="12">
                  <c:v>-0.38999999999999996</c:v>
                </c:pt>
                <c:pt idx="13">
                  <c:v>-0.38499999999999995</c:v>
                </c:pt>
                <c:pt idx="14">
                  <c:v>-0.37999999999999995</c:v>
                </c:pt>
                <c:pt idx="15">
                  <c:v>-0.37499999999999994</c:v>
                </c:pt>
                <c:pt idx="16">
                  <c:v>-0.36999999999999994</c:v>
                </c:pt>
                <c:pt idx="17">
                  <c:v>-0.36499999999999994</c:v>
                </c:pt>
                <c:pt idx="18">
                  <c:v>-0.35999999999999993</c:v>
                </c:pt>
                <c:pt idx="19">
                  <c:v>-0.35499999999999993</c:v>
                </c:pt>
                <c:pt idx="20">
                  <c:v>-0.34999999999999992</c:v>
                </c:pt>
                <c:pt idx="21">
                  <c:v>-0.34499999999999992</c:v>
                </c:pt>
                <c:pt idx="22">
                  <c:v>-0.33999999999999991</c:v>
                </c:pt>
                <c:pt idx="23">
                  <c:v>-0.33499999999999991</c:v>
                </c:pt>
                <c:pt idx="24">
                  <c:v>-0.3299999999999999</c:v>
                </c:pt>
                <c:pt idx="25">
                  <c:v>-0.3249999999999999</c:v>
                </c:pt>
                <c:pt idx="26">
                  <c:v>-0.3199999999999999</c:v>
                </c:pt>
                <c:pt idx="27">
                  <c:v>-0.31499999999999989</c:v>
                </c:pt>
                <c:pt idx="28">
                  <c:v>-0.30999999999999989</c:v>
                </c:pt>
                <c:pt idx="29">
                  <c:v>-0.30499999999999988</c:v>
                </c:pt>
                <c:pt idx="30">
                  <c:v>-0.29999999999999988</c:v>
                </c:pt>
                <c:pt idx="31">
                  <c:v>-0.29499999999999987</c:v>
                </c:pt>
                <c:pt idx="32">
                  <c:v>-0.28999999999999987</c:v>
                </c:pt>
                <c:pt idx="33">
                  <c:v>-0.28499999999999986</c:v>
                </c:pt>
                <c:pt idx="34">
                  <c:v>-0.27999999999999986</c:v>
                </c:pt>
                <c:pt idx="35">
                  <c:v>-0.27499999999999986</c:v>
                </c:pt>
                <c:pt idx="36">
                  <c:v>-0.26999999999999985</c:v>
                </c:pt>
                <c:pt idx="37">
                  <c:v>-0.26499999999999985</c:v>
                </c:pt>
                <c:pt idx="38">
                  <c:v>-0.25999999999999984</c:v>
                </c:pt>
                <c:pt idx="39">
                  <c:v>-0.25499999999999984</c:v>
                </c:pt>
                <c:pt idx="40">
                  <c:v>-0.24999999999999983</c:v>
                </c:pt>
                <c:pt idx="41">
                  <c:v>-0.24499999999999983</c:v>
                </c:pt>
                <c:pt idx="42">
                  <c:v>-0.23999999999999982</c:v>
                </c:pt>
                <c:pt idx="43">
                  <c:v>-0.23499999999999982</c:v>
                </c:pt>
                <c:pt idx="44">
                  <c:v>-0.22999999999999982</c:v>
                </c:pt>
                <c:pt idx="45">
                  <c:v>-0.22499999999999981</c:v>
                </c:pt>
                <c:pt idx="46">
                  <c:v>-0.21999999999999981</c:v>
                </c:pt>
                <c:pt idx="47">
                  <c:v>-0.2149999999999998</c:v>
                </c:pt>
                <c:pt idx="48">
                  <c:v>-0.2099999999999998</c:v>
                </c:pt>
                <c:pt idx="49">
                  <c:v>-0.20499999999999979</c:v>
                </c:pt>
                <c:pt idx="50">
                  <c:v>-0.19999999999999979</c:v>
                </c:pt>
                <c:pt idx="51">
                  <c:v>-0.19499999999999978</c:v>
                </c:pt>
                <c:pt idx="52">
                  <c:v>-0.18999999999999978</c:v>
                </c:pt>
                <c:pt idx="53">
                  <c:v>-0.18499999999999978</c:v>
                </c:pt>
                <c:pt idx="54">
                  <c:v>-0.17999999999999977</c:v>
                </c:pt>
                <c:pt idx="55">
                  <c:v>-0.17499999999999977</c:v>
                </c:pt>
                <c:pt idx="56">
                  <c:v>-0.16999999999999976</c:v>
                </c:pt>
                <c:pt idx="57">
                  <c:v>-0.16499999999999976</c:v>
                </c:pt>
                <c:pt idx="58">
                  <c:v>-0.15999999999999975</c:v>
                </c:pt>
                <c:pt idx="59">
                  <c:v>-0.15499999999999975</c:v>
                </c:pt>
                <c:pt idx="60">
                  <c:v>-0.14999999999999974</c:v>
                </c:pt>
                <c:pt idx="61">
                  <c:v>-0.14499999999999974</c:v>
                </c:pt>
                <c:pt idx="62">
                  <c:v>-0.13999999999999974</c:v>
                </c:pt>
                <c:pt idx="63">
                  <c:v>-0.13499999999999973</c:v>
                </c:pt>
                <c:pt idx="64">
                  <c:v>-0.12999999999999973</c:v>
                </c:pt>
                <c:pt idx="65">
                  <c:v>-0.12499999999999972</c:v>
                </c:pt>
                <c:pt idx="66">
                  <c:v>-0.11999999999999972</c:v>
                </c:pt>
                <c:pt idx="67">
                  <c:v>-0.11499999999999971</c:v>
                </c:pt>
                <c:pt idx="68">
                  <c:v>-0.10999999999999971</c:v>
                </c:pt>
                <c:pt idx="69">
                  <c:v>-0.1049999999999997</c:v>
                </c:pt>
                <c:pt idx="70">
                  <c:v>-9.99999999999997E-2</c:v>
                </c:pt>
                <c:pt idx="71">
                  <c:v>-9.4999999999999696E-2</c:v>
                </c:pt>
                <c:pt idx="72">
                  <c:v>-8.9999999999999691E-2</c:v>
                </c:pt>
                <c:pt idx="73">
                  <c:v>-8.4999999999999687E-2</c:v>
                </c:pt>
                <c:pt idx="74">
                  <c:v>-7.9999999999999682E-2</c:v>
                </c:pt>
                <c:pt idx="75">
                  <c:v>-7.4999999999999678E-2</c:v>
                </c:pt>
                <c:pt idx="76">
                  <c:v>-6.9999999999999674E-2</c:v>
                </c:pt>
                <c:pt idx="77">
                  <c:v>-6.4999999999999669E-2</c:v>
                </c:pt>
                <c:pt idx="78">
                  <c:v>-5.9999999999999672E-2</c:v>
                </c:pt>
                <c:pt idx="79">
                  <c:v>-5.4999999999999674E-2</c:v>
                </c:pt>
                <c:pt idx="80">
                  <c:v>-4.9999999999999677E-2</c:v>
                </c:pt>
                <c:pt idx="81">
                  <c:v>-4.4999999999999679E-2</c:v>
                </c:pt>
                <c:pt idx="82">
                  <c:v>-3.9999999999999682E-2</c:v>
                </c:pt>
                <c:pt idx="83">
                  <c:v>-3.4999999999999684E-2</c:v>
                </c:pt>
                <c:pt idx="84">
                  <c:v>-2.9999999999999683E-2</c:v>
                </c:pt>
                <c:pt idx="85">
                  <c:v>-2.4999999999999682E-2</c:v>
                </c:pt>
                <c:pt idx="86">
                  <c:v>-1.9999999999999681E-2</c:v>
                </c:pt>
                <c:pt idx="87">
                  <c:v>-1.499999999999968E-2</c:v>
                </c:pt>
                <c:pt idx="88">
                  <c:v>-9.9999999999996793E-3</c:v>
                </c:pt>
                <c:pt idx="89">
                  <c:v>-4.9999999999996792E-3</c:v>
                </c:pt>
                <c:pt idx="90">
                  <c:v>3.2092384305570931E-16</c:v>
                </c:pt>
                <c:pt idx="91">
                  <c:v>5.000000000000321E-3</c:v>
                </c:pt>
                <c:pt idx="92">
                  <c:v>1.0000000000000321E-2</c:v>
                </c:pt>
                <c:pt idx="93">
                  <c:v>1.5000000000000322E-2</c:v>
                </c:pt>
                <c:pt idx="94">
                  <c:v>2.0000000000000323E-2</c:v>
                </c:pt>
                <c:pt idx="95">
                  <c:v>2.5000000000000324E-2</c:v>
                </c:pt>
                <c:pt idx="96">
                  <c:v>3.0000000000000325E-2</c:v>
                </c:pt>
                <c:pt idx="97">
                  <c:v>3.5000000000000323E-2</c:v>
                </c:pt>
                <c:pt idx="98">
                  <c:v>4.000000000000032E-2</c:v>
                </c:pt>
                <c:pt idx="99">
                  <c:v>4.5000000000000318E-2</c:v>
                </c:pt>
                <c:pt idx="100">
                  <c:v>5.0000000000000315E-2</c:v>
                </c:pt>
                <c:pt idx="101">
                  <c:v>5.5000000000000313E-2</c:v>
                </c:pt>
                <c:pt idx="102">
                  <c:v>6.000000000000031E-2</c:v>
                </c:pt>
                <c:pt idx="103">
                  <c:v>6.5000000000000308E-2</c:v>
                </c:pt>
                <c:pt idx="104">
                  <c:v>7.0000000000000312E-2</c:v>
                </c:pt>
                <c:pt idx="105">
                  <c:v>7.5000000000000316E-2</c:v>
                </c:pt>
                <c:pt idx="106">
                  <c:v>8.0000000000000321E-2</c:v>
                </c:pt>
                <c:pt idx="107">
                  <c:v>8.5000000000000325E-2</c:v>
                </c:pt>
                <c:pt idx="108">
                  <c:v>9.000000000000033E-2</c:v>
                </c:pt>
                <c:pt idx="109">
                  <c:v>9.5000000000000334E-2</c:v>
                </c:pt>
                <c:pt idx="110">
                  <c:v>0.10000000000000034</c:v>
                </c:pt>
                <c:pt idx="111">
                  <c:v>0.10500000000000034</c:v>
                </c:pt>
                <c:pt idx="112">
                  <c:v>0.11000000000000035</c:v>
                </c:pt>
                <c:pt idx="113">
                  <c:v>0.11500000000000035</c:v>
                </c:pt>
                <c:pt idx="114">
                  <c:v>0.12000000000000036</c:v>
                </c:pt>
                <c:pt idx="115">
                  <c:v>0.12500000000000036</c:v>
                </c:pt>
                <c:pt idx="116">
                  <c:v>0.13000000000000037</c:v>
                </c:pt>
                <c:pt idx="117">
                  <c:v>0.13500000000000037</c:v>
                </c:pt>
                <c:pt idx="118">
                  <c:v>0.14000000000000037</c:v>
                </c:pt>
                <c:pt idx="119">
                  <c:v>0.14500000000000038</c:v>
                </c:pt>
                <c:pt idx="120">
                  <c:v>0.15000000000000038</c:v>
                </c:pt>
                <c:pt idx="121">
                  <c:v>0.15500000000000039</c:v>
                </c:pt>
                <c:pt idx="122">
                  <c:v>0.16000000000000039</c:v>
                </c:pt>
                <c:pt idx="123">
                  <c:v>0.1650000000000004</c:v>
                </c:pt>
                <c:pt idx="124">
                  <c:v>0.1700000000000004</c:v>
                </c:pt>
                <c:pt idx="125">
                  <c:v>0.17500000000000041</c:v>
                </c:pt>
                <c:pt idx="126">
                  <c:v>0.18000000000000041</c:v>
                </c:pt>
                <c:pt idx="127">
                  <c:v>0.18500000000000041</c:v>
                </c:pt>
                <c:pt idx="128">
                  <c:v>0.19000000000000042</c:v>
                </c:pt>
                <c:pt idx="129">
                  <c:v>0.19500000000000042</c:v>
                </c:pt>
                <c:pt idx="130">
                  <c:v>0.20000000000000043</c:v>
                </c:pt>
                <c:pt idx="131">
                  <c:v>0.20500000000000043</c:v>
                </c:pt>
                <c:pt idx="132">
                  <c:v>0.21000000000000044</c:v>
                </c:pt>
                <c:pt idx="133">
                  <c:v>0.21500000000000044</c:v>
                </c:pt>
                <c:pt idx="134">
                  <c:v>0.22000000000000045</c:v>
                </c:pt>
                <c:pt idx="135">
                  <c:v>0.22500000000000045</c:v>
                </c:pt>
                <c:pt idx="136">
                  <c:v>0.23000000000000045</c:v>
                </c:pt>
                <c:pt idx="137">
                  <c:v>0.23500000000000046</c:v>
                </c:pt>
                <c:pt idx="138">
                  <c:v>0.24000000000000046</c:v>
                </c:pt>
                <c:pt idx="139">
                  <c:v>0.24500000000000047</c:v>
                </c:pt>
                <c:pt idx="140">
                  <c:v>0.25000000000000044</c:v>
                </c:pt>
                <c:pt idx="141">
                  <c:v>0.25500000000000045</c:v>
                </c:pt>
                <c:pt idx="142">
                  <c:v>0.26000000000000045</c:v>
                </c:pt>
                <c:pt idx="143">
                  <c:v>0.26500000000000046</c:v>
                </c:pt>
                <c:pt idx="144">
                  <c:v>0.27000000000000046</c:v>
                </c:pt>
                <c:pt idx="145">
                  <c:v>0.27500000000000047</c:v>
                </c:pt>
                <c:pt idx="146">
                  <c:v>0.28000000000000047</c:v>
                </c:pt>
                <c:pt idx="147">
                  <c:v>0.28500000000000048</c:v>
                </c:pt>
                <c:pt idx="148">
                  <c:v>0.29000000000000048</c:v>
                </c:pt>
                <c:pt idx="149">
                  <c:v>0.29500000000000048</c:v>
                </c:pt>
                <c:pt idx="150">
                  <c:v>0.30000000000000049</c:v>
                </c:pt>
                <c:pt idx="151">
                  <c:v>0.30500000000000049</c:v>
                </c:pt>
                <c:pt idx="152">
                  <c:v>0.3100000000000005</c:v>
                </c:pt>
                <c:pt idx="153">
                  <c:v>0.3150000000000005</c:v>
                </c:pt>
                <c:pt idx="154">
                  <c:v>0.32000000000000051</c:v>
                </c:pt>
                <c:pt idx="155">
                  <c:v>0.32500000000000051</c:v>
                </c:pt>
                <c:pt idx="156">
                  <c:v>0.33000000000000052</c:v>
                </c:pt>
                <c:pt idx="157">
                  <c:v>0.33500000000000052</c:v>
                </c:pt>
                <c:pt idx="158">
                  <c:v>0.34000000000000052</c:v>
                </c:pt>
                <c:pt idx="159">
                  <c:v>0.34500000000000053</c:v>
                </c:pt>
                <c:pt idx="160">
                  <c:v>0.35000000000000053</c:v>
                </c:pt>
                <c:pt idx="161">
                  <c:v>0.35500000000000054</c:v>
                </c:pt>
                <c:pt idx="162">
                  <c:v>0.36000000000000054</c:v>
                </c:pt>
                <c:pt idx="163">
                  <c:v>0.36500000000000055</c:v>
                </c:pt>
                <c:pt idx="164">
                  <c:v>0.37000000000000055</c:v>
                </c:pt>
                <c:pt idx="165">
                  <c:v>0.37500000000000056</c:v>
                </c:pt>
                <c:pt idx="166">
                  <c:v>0.38000000000000056</c:v>
                </c:pt>
                <c:pt idx="167">
                  <c:v>0.38500000000000056</c:v>
                </c:pt>
                <c:pt idx="168">
                  <c:v>0.39000000000000057</c:v>
                </c:pt>
                <c:pt idx="169">
                  <c:v>0.39500000000000057</c:v>
                </c:pt>
                <c:pt idx="170">
                  <c:v>0.40000000000000058</c:v>
                </c:pt>
                <c:pt idx="171">
                  <c:v>0.40500000000000058</c:v>
                </c:pt>
                <c:pt idx="172">
                  <c:v>0.41000000000000059</c:v>
                </c:pt>
                <c:pt idx="173">
                  <c:v>0.41500000000000059</c:v>
                </c:pt>
                <c:pt idx="174">
                  <c:v>0.4200000000000006</c:v>
                </c:pt>
                <c:pt idx="175">
                  <c:v>0.4250000000000006</c:v>
                </c:pt>
                <c:pt idx="176">
                  <c:v>0.4300000000000006</c:v>
                </c:pt>
                <c:pt idx="177">
                  <c:v>0.43500000000000061</c:v>
                </c:pt>
                <c:pt idx="178">
                  <c:v>0.44000000000000061</c:v>
                </c:pt>
                <c:pt idx="179">
                  <c:v>0.44500000000000062</c:v>
                </c:pt>
                <c:pt idx="180">
                  <c:v>0.45000000000000062</c:v>
                </c:pt>
              </c:numCache>
            </c:numRef>
          </c:xVal>
          <c:yVal>
            <c:numRef>
              <c:f>'BV OHNE Massentransportlim.'!$D$19:$D$199</c:f>
              <c:numCache>
                <c:formatCode>0.00E+00</c:formatCode>
                <c:ptCount val="181"/>
                <c:pt idx="0">
                  <c:v>1.5654498362663633E-6</c:v>
                </c:pt>
                <c:pt idx="1">
                  <c:v>1.7255237555887012E-6</c:v>
                </c:pt>
                <c:pt idx="2">
                  <c:v>1.9019659155621269E-6</c:v>
                </c:pt>
                <c:pt idx="3">
                  <c:v>2.0964500385715588E-6</c:v>
                </c:pt>
                <c:pt idx="4">
                  <c:v>2.3108209922509173E-6</c:v>
                </c:pt>
                <c:pt idx="5">
                  <c:v>2.5471122898144062E-6</c:v>
                </c:pt>
                <c:pt idx="6">
                  <c:v>2.8075653798713342E-6</c:v>
                </c:pt>
                <c:pt idx="7">
                  <c:v>3.0946509087066601E-6</c:v>
                </c:pt>
                <c:pt idx="8">
                  <c:v>3.4110921567204487E-6</c:v>
                </c:pt>
                <c:pt idx="9">
                  <c:v>3.759890871343085E-6</c:v>
                </c:pt>
                <c:pt idx="10">
                  <c:v>4.1443557414762688E-6</c:v>
                </c:pt>
                <c:pt idx="11">
                  <c:v>4.5681337835669469E-6</c:v>
                </c:pt>
                <c:pt idx="12">
                  <c:v>5.0352449370411187E-6</c:v>
                </c:pt>
                <c:pt idx="13">
                  <c:v>5.5501201972682231E-6</c:v>
                </c:pt>
                <c:pt idx="14">
                  <c:v>6.1176436477837047E-6</c:v>
                </c:pt>
                <c:pt idx="15">
                  <c:v>6.743198790485516E-6</c:v>
                </c:pt>
                <c:pt idx="16">
                  <c:v>7.4327196132907177E-6</c:v>
                </c:pt>
                <c:pt idx="17">
                  <c:v>8.1927468796776829E-6</c:v>
                </c:pt>
                <c:pt idx="18">
                  <c:v>9.0304901740739277E-6</c:v>
                </c:pt>
                <c:pt idx="19">
                  <c:v>9.953896291649387E-6</c:v>
                </c:pt>
                <c:pt idx="20">
                  <c:v>1.0971724621257571E-5</c:v>
                </c:pt>
                <c:pt idx="21">
                  <c:v>1.2093630236603805E-5</c:v>
                </c:pt>
                <c:pt idx="22">
                  <c:v>1.3330255483839701E-5</c:v>
                </c:pt>
                <c:pt idx="23">
                  <c:v>1.4693330934379536E-5</c:v>
                </c:pt>
                <c:pt idx="24">
                  <c:v>1.6195786660572512E-5</c:v>
                </c:pt>
                <c:pt idx="25">
                  <c:v>1.7851874889786864E-5</c:v>
                </c:pt>
                <c:pt idx="26">
                  <c:v>1.9677305200396929E-5</c:v>
                </c:pt>
                <c:pt idx="27">
                  <c:v>2.1689393542136276E-5</c:v>
                </c:pt>
                <c:pt idx="28">
                  <c:v>2.3907226494417202E-5</c:v>
                </c:pt>
                <c:pt idx="29">
                  <c:v>2.6351842320763617E-5</c:v>
                </c:pt>
                <c:pt idx="30">
                  <c:v>2.9046430536831568E-5</c:v>
                </c:pt>
                <c:pt idx="31">
                  <c:v>3.2016551885110582E-5</c:v>
                </c:pt>
                <c:pt idx="32">
                  <c:v>3.5290380802976082E-5</c:v>
                </c:pt>
                <c:pt idx="33">
                  <c:v>3.8898972684133568E-5</c:v>
                </c:pt>
                <c:pt idx="34">
                  <c:v>4.2876558468685197E-5</c:v>
                </c:pt>
                <c:pt idx="35">
                  <c:v>4.7260869356286149E-5</c:v>
                </c:pt>
                <c:pt idx="36">
                  <c:v>5.2093494722605693E-5</c:v>
                </c:pt>
                <c:pt idx="37">
                  <c:v>5.7420276634272187E-5</c:v>
                </c:pt>
                <c:pt idx="38">
                  <c:v>6.3291744704652926E-5</c:v>
                </c:pt>
                <c:pt idx="39">
                  <c:v>6.976359541549145E-5</c:v>
                </c:pt>
                <c:pt idx="40">
                  <c:v>7.6897220451225491E-5</c:v>
                </c:pt>
                <c:pt idx="41">
                  <c:v>8.4760289057741306E-5</c:v>
                </c:pt>
                <c:pt idx="42">
                  <c:v>9.3427389949793266E-5</c:v>
                </c:pt>
                <c:pt idx="43">
                  <c:v>1.0298073885619356E-4</c:v>
                </c:pt>
                <c:pt idx="44">
                  <c:v>1.1351095841451355E-4</c:v>
                </c:pt>
                <c:pt idx="45">
                  <c:v>1.2511793781334383E-4</c:v>
                </c:pt>
                <c:pt idx="46">
                  <c:v>1.3791178033663914E-4</c:v>
                </c:pt>
                <c:pt idx="47">
                  <c:v>1.5201384779851254E-4</c:v>
                </c:pt>
                <c:pt idx="48">
                  <c:v>1.6755791177593956E-4</c:v>
                </c:pt>
                <c:pt idx="49">
                  <c:v>1.8469142255991407E-4</c:v>
                </c:pt>
                <c:pt idx="50">
                  <c:v>2.0357690786226954E-4</c:v>
                </c:pt>
                <c:pt idx="51">
                  <c:v>2.2439351454623538E-4</c:v>
                </c:pt>
                <c:pt idx="52">
                  <c:v>2.4733870800551527E-4</c:v>
                </c:pt>
                <c:pt idx="53">
                  <c:v>2.7263014531212019E-4</c:v>
                </c:pt>
                <c:pt idx="54">
                  <c:v>3.0050773990155397E-4</c:v>
                </c:pt>
                <c:pt idx="55">
                  <c:v>3.3123593738085928E-4</c:v>
                </c:pt>
                <c:pt idx="56">
                  <c:v>3.6510622404773921E-4</c:v>
                </c:pt>
                <c:pt idx="57">
                  <c:v>4.024398919164529E-4</c:v>
                </c:pt>
                <c:pt idx="58">
                  <c:v>4.4359108647939587E-4</c:v>
                </c:pt>
                <c:pt idx="59">
                  <c:v>4.889501661152943E-4</c:v>
                </c:pt>
                <c:pt idx="60">
                  <c:v>5.3894740501121078E-4</c:v>
                </c:pt>
                <c:pt idx="61">
                  <c:v>5.9405707472410705E-4</c:v>
                </c:pt>
                <c:pt idx="62">
                  <c:v>6.5480194309948034E-4</c:v>
                </c:pt>
                <c:pt idx="63">
                  <c:v>7.2175823322360555E-4</c:v>
                </c:pt>
                <c:pt idx="64">
                  <c:v>7.9556108944978847E-4</c:v>
                </c:pt>
                <c:pt idx="65">
                  <c:v>8.769106023490998E-4</c:v>
                </c:pt>
                <c:pt idx="66">
                  <c:v>9.6657844973801273E-4</c:v>
                </c:pt>
                <c:pt idx="67">
                  <c:v>1.0654152167794224E-3</c:v>
                </c:pt>
                <c:pt idx="68">
                  <c:v>1.1743584645952025E-3</c:v>
                </c:pt>
                <c:pt idx="69">
                  <c:v>1.2944416239287918E-3</c:v>
                </c:pt>
                <c:pt idx="70">
                  <c:v>1.4268037982226955E-3</c:v>
                </c:pt>
                <c:pt idx="71">
                  <c:v>1.5727005691024505E-3</c:v>
                </c:pt>
                <c:pt idx="72">
                  <c:v>1.733515906767389E-3</c:v>
                </c:pt>
                <c:pt idx="73">
                  <c:v>1.9107752982696368E-3</c:v>
                </c:pt>
                <c:pt idx="74">
                  <c:v>2.106160218215602E-3</c:v>
                </c:pt>
                <c:pt idx="75">
                  <c:v>2.3215240791583762E-3</c:v>
                </c:pt>
                <c:pt idx="76">
                  <c:v>2.5589098129857667E-3</c:v>
                </c:pt>
                <c:pt idx="77">
                  <c:v>2.8205692500801933E-3</c:v>
                </c:pt>
                <c:pt idx="78">
                  <c:v>3.1089844800803036E-3</c:v>
                </c:pt>
                <c:pt idx="79">
                  <c:v>3.4268913968715305E-3</c:v>
                </c:pt>
                <c:pt idx="80">
                  <c:v>3.7773056511522939E-3</c:v>
                </c:pt>
                <c:pt idx="81">
                  <c:v>4.1635512567607478E-3</c:v>
                </c:pt>
                <c:pt idx="82">
                  <c:v>4.5892921221203763E-3</c:v>
                </c:pt>
                <c:pt idx="83">
                  <c:v>5.0585668059103285E-3</c:v>
                </c:pt>
                <c:pt idx="84">
                  <c:v>5.5758268266512022E-3</c:v>
                </c:pt>
                <c:pt idx="85">
                  <c:v>6.1459788896093001E-3</c:v>
                </c:pt>
                <c:pt idx="86">
                  <c:v>6.7744314315818458E-3</c:v>
                </c:pt>
                <c:pt idx="87">
                  <c:v>7.4671459250849241E-3</c:v>
                </c:pt>
                <c:pt idx="88">
                  <c:v>8.2306934286133435E-3</c:v>
                </c:pt>
                <c:pt idx="89">
                  <c:v>9.0723169194056458E-3</c:v>
                </c:pt>
                <c:pt idx="90">
                  <c:v>1.0000000000000063E-2</c:v>
                </c:pt>
                <c:pt idx="91">
                  <c:v>1.102254263032872E-2</c:v>
                </c:pt>
                <c:pt idx="92">
                  <c:v>1.2149644603741318E-2</c:v>
                </c:pt>
                <c:pt idx="93">
                  <c:v>1.3391997558808114E-2</c:v>
                </c:pt>
                <c:pt idx="94">
                  <c:v>1.4761386399721965E-2</c:v>
                </c:pt>
                <c:pt idx="95">
                  <c:v>1.6270801087368891E-2</c:v>
                </c:pt>
                <c:pt idx="96">
                  <c:v>1.7934559861512135E-2</c:v>
                </c:pt>
                <c:pt idx="97">
                  <c:v>1.9768445062969861E-2</c:v>
                </c:pt>
                <c:pt idx="98">
                  <c:v>2.1789852844189519E-2</c:v>
                </c:pt>
                <c:pt idx="99">
                  <c:v>2.4017958188366696E-2</c:v>
                </c:pt>
                <c:pt idx="100">
                  <c:v>2.6473896802472297E-2</c:v>
                </c:pt>
                <c:pt idx="101">
                  <c:v>2.9180965609617221E-2</c:v>
                </c:pt>
                <c:pt idx="102">
                  <c:v>3.2164843742616009E-2</c:v>
                </c:pt>
                <c:pt idx="103">
                  <c:v>3.545383613508446E-2</c:v>
                </c:pt>
                <c:pt idx="104">
                  <c:v>3.9079142020765491E-2</c:v>
                </c:pt>
                <c:pt idx="105">
                  <c:v>4.3075150888055538E-2</c:v>
                </c:pt>
                <c:pt idx="106">
                  <c:v>4.747976869714312E-2</c:v>
                </c:pt>
                <c:pt idx="107">
                  <c:v>5.2334777454240387E-2</c:v>
                </c:pt>
                <c:pt idx="108">
                  <c:v>5.7686231553812743E-2</c:v>
                </c:pt>
                <c:pt idx="109">
                  <c:v>6.3584894648491069E-2</c:v>
                </c:pt>
                <c:pt idx="110">
                  <c:v>7.0086721190794898E-2</c:v>
                </c:pt>
                <c:pt idx="111">
                  <c:v>7.7253387214549524E-2</c:v>
                </c:pt>
                <c:pt idx="112">
                  <c:v>8.5152875390965846E-2</c:v>
                </c:pt>
                <c:pt idx="113">
                  <c:v>9.3860119909198444E-2</c:v>
                </c:pt>
                <c:pt idx="114">
                  <c:v>0.10345771729868988</c:v>
                </c:pt>
                <c:pt idx="115">
                  <c:v>0.1140367099361299</c:v>
                </c:pt>
                <c:pt idx="116">
                  <c:v>0.12569744966934146</c:v>
                </c:pt>
                <c:pt idx="117">
                  <c:v>0.13855054975039069</c:v>
                </c:pt>
                <c:pt idx="118">
                  <c:v>0.15271793410791518</c:v>
                </c:pt>
                <c:pt idx="119">
                  <c:v>0.16833399391202167</c:v>
                </c:pt>
                <c:pt idx="120">
                  <c:v>0.18554686240287424</c:v>
                </c:pt>
                <c:pt idx="121">
                  <c:v>0.20451982007594055</c:v>
                </c:pt>
                <c:pt idx="122">
                  <c:v>0.22543284355342</c:v>
                </c:pt>
                <c:pt idx="123">
                  <c:v>0.24848431283437822</c:v>
                </c:pt>
                <c:pt idx="124">
                  <c:v>0.27389289311848547</c:v>
                </c:pt>
                <c:pt idx="125">
                  <c:v>0.3018996090542555</c:v>
                </c:pt>
                <c:pt idx="126">
                  <c:v>0.33277013108800846</c:v>
                </c:pt>
                <c:pt idx="127">
                  <c:v>0.36679729560176261</c:v>
                </c:pt>
                <c:pt idx="128">
                  <c:v>0.40430388274596879</c:v>
                </c:pt>
                <c:pt idx="129">
                  <c:v>0.44564567831748386</c:v>
                </c:pt>
                <c:pt idx="130">
                  <c:v>0.49121484872761939</c:v>
                </c:pt>
                <c:pt idx="131">
                  <c:v>0.54144366107506248</c:v>
                </c:pt>
                <c:pt idx="132">
                  <c:v>0.5968085836121092</c:v>
                </c:pt>
                <c:pt idx="133">
                  <c:v>0.65783480550105355</c:v>
                </c:pt>
                <c:pt idx="134">
                  <c:v>0.72510121873493183</c:v>
                </c:pt>
                <c:pt idx="135">
                  <c:v>0.79924590948090457</c:v>
                </c:pt>
                <c:pt idx="136">
                  <c:v>0.88097221093690636</c:v>
                </c:pt>
                <c:pt idx="137">
                  <c:v>0.97105537511869344</c:v>
                </c:pt>
                <c:pt idx="138">
                  <c:v>1.0703499268655587</c:v>
                </c:pt>
                <c:pt idx="139">
                  <c:v>1.1797977698244773</c:v>
                </c:pt>
                <c:pt idx="140">
                  <c:v>1.300437121305696</c:v>
                </c:pt>
                <c:pt idx="141">
                  <c:v>1.4334123607653901</c:v>
                </c:pt>
                <c:pt idx="142">
                  <c:v>1.5799848853376546</c:v>
                </c:pt>
                <c:pt idx="143">
                  <c:v>1.7415450753909221</c:v>
                </c:pt>
                <c:pt idx="144">
                  <c:v>1.9196254836135362</c:v>
                </c:pt>
                <c:pt idx="145">
                  <c:v>2.115915372739547</c:v>
                </c:pt>
                <c:pt idx="146">
                  <c:v>2.3322767398189397</c:v>
                </c:pt>
                <c:pt idx="147">
                  <c:v>2.570761979037818</c:v>
                </c:pt>
                <c:pt idx="148">
                  <c:v>2.83363335063724</c:v>
                </c:pt>
                <c:pt idx="149">
                  <c:v>3.123384440611999</c:v>
                </c:pt>
                <c:pt idx="150">
                  <c:v>3.4427638147550961</c:v>
                </c:pt>
                <c:pt idx="151">
                  <c:v>3.7948010914290933</c:v>
                </c:pt>
                <c:pt idx="152">
                  <c:v>4.1828356803894868</c:v>
                </c:pt>
                <c:pt idx="153">
                  <c:v>4.6105484602752869</c:v>
                </c:pt>
                <c:pt idx="154">
                  <c:v>5.0819966952580469</c:v>
                </c:pt>
                <c:pt idx="155">
                  <c:v>5.6016525220671145</c:v>
                </c:pt>
                <c:pt idx="156">
                  <c:v>6.174445372477277</c:v>
                </c:pt>
                <c:pt idx="157">
                  <c:v>6.8058087336766304</c:v>
                </c:pt>
                <c:pt idx="158">
                  <c:v>7.5017316900813711</c:v>
                </c:pt>
                <c:pt idx="159">
                  <c:v>8.2688157355209295</c:v>
                </c:pt>
                <c:pt idx="160">
                  <c:v>9.1143373947111801</c:v>
                </c:pt>
                <c:pt idx="161">
                  <c:v>10.046317248040255</c:v>
                </c:pt>
                <c:pt idx="162">
                  <c:v>11.073596014432972</c:v>
                </c:pt>
                <c:pt idx="163">
                  <c:v>12.205918414012485</c:v>
                </c:pt>
                <c:pt idx="164">
                  <c:v>13.454025606076609</c:v>
                </c:pt>
                <c:pt idx="165">
                  <c:v>14.829757079251268</c:v>
                </c:pt>
                <c:pt idx="166">
                  <c:v>16.346162960346518</c:v>
                </c:pt>
                <c:pt idx="167">
                  <c:v>18.017627807271868</c:v>
                </c:pt>
                <c:pt idx="168">
                  <c:v>19.860007060304927</c:v>
                </c:pt>
                <c:pt idx="169">
                  <c:v>21.890777446083902</c:v>
                </c:pt>
                <c:pt idx="170">
                  <c:v>24.129202761049672</c:v>
                </c:pt>
                <c:pt idx="171">
                  <c:v>26.596516606951383</c:v>
                </c:pt>
                <c:pt idx="172">
                  <c:v>29.316123811836551</c:v>
                </c:pt>
                <c:pt idx="173">
                  <c:v>32.313822447196095</c:v>
                </c:pt>
                <c:pt idx="174">
                  <c:v>35.618048547309016</c:v>
                </c:pt>
                <c:pt idx="175">
                  <c:v>39.260145852182937</c:v>
                </c:pt>
                <c:pt idx="176">
                  <c:v>43.27466313286066</c:v>
                </c:pt>
                <c:pt idx="177">
                  <c:v>47.699681919506858</c:v>
                </c:pt>
                <c:pt idx="178">
                  <c:v>52.577177741088065</c:v>
                </c:pt>
                <c:pt idx="179">
                  <c:v>57.953418303351029</c:v>
                </c:pt>
                <c:pt idx="180">
                  <c:v>63.879402382195487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60-4240-AD68-AD0024417407}"/>
            </c:ext>
          </c:extLst>
        </c:ser>
        <c:ser>
          <c:idx val="2"/>
          <c:order val="2"/>
          <c:tx>
            <c:v>j</c:v>
          </c:tx>
          <c:spPr>
            <a:ln w="38100">
              <a:solidFill>
                <a:srgbClr val="339966"/>
              </a:solidFill>
              <a:prstDash val="solid"/>
            </a:ln>
          </c:spPr>
          <c:marker>
            <c:symbol val="none"/>
          </c:marker>
          <c:xVal>
            <c:numRef>
              <c:f>'BV OHNE Massentransportlim.'!$A$19:$A$199</c:f>
              <c:numCache>
                <c:formatCode>0.000</c:formatCode>
                <c:ptCount val="181"/>
                <c:pt idx="0">
                  <c:v>-0.45</c:v>
                </c:pt>
                <c:pt idx="1">
                  <c:v>-0.44500000000000001</c:v>
                </c:pt>
                <c:pt idx="2">
                  <c:v>-0.44</c:v>
                </c:pt>
                <c:pt idx="3">
                  <c:v>-0.435</c:v>
                </c:pt>
                <c:pt idx="4">
                  <c:v>-0.43</c:v>
                </c:pt>
                <c:pt idx="5">
                  <c:v>-0.42499999999999999</c:v>
                </c:pt>
                <c:pt idx="6">
                  <c:v>-0.42</c:v>
                </c:pt>
                <c:pt idx="7">
                  <c:v>-0.41499999999999998</c:v>
                </c:pt>
                <c:pt idx="8">
                  <c:v>-0.41</c:v>
                </c:pt>
                <c:pt idx="9">
                  <c:v>-0.40499999999999997</c:v>
                </c:pt>
                <c:pt idx="10">
                  <c:v>-0.39999999999999997</c:v>
                </c:pt>
                <c:pt idx="11">
                  <c:v>-0.39499999999999996</c:v>
                </c:pt>
                <c:pt idx="12">
                  <c:v>-0.38999999999999996</c:v>
                </c:pt>
                <c:pt idx="13">
                  <c:v>-0.38499999999999995</c:v>
                </c:pt>
                <c:pt idx="14">
                  <c:v>-0.37999999999999995</c:v>
                </c:pt>
                <c:pt idx="15">
                  <c:v>-0.37499999999999994</c:v>
                </c:pt>
                <c:pt idx="16">
                  <c:v>-0.36999999999999994</c:v>
                </c:pt>
                <c:pt idx="17">
                  <c:v>-0.36499999999999994</c:v>
                </c:pt>
                <c:pt idx="18">
                  <c:v>-0.35999999999999993</c:v>
                </c:pt>
                <c:pt idx="19">
                  <c:v>-0.35499999999999993</c:v>
                </c:pt>
                <c:pt idx="20">
                  <c:v>-0.34999999999999992</c:v>
                </c:pt>
                <c:pt idx="21">
                  <c:v>-0.34499999999999992</c:v>
                </c:pt>
                <c:pt idx="22">
                  <c:v>-0.33999999999999991</c:v>
                </c:pt>
                <c:pt idx="23">
                  <c:v>-0.33499999999999991</c:v>
                </c:pt>
                <c:pt idx="24">
                  <c:v>-0.3299999999999999</c:v>
                </c:pt>
                <c:pt idx="25">
                  <c:v>-0.3249999999999999</c:v>
                </c:pt>
                <c:pt idx="26">
                  <c:v>-0.3199999999999999</c:v>
                </c:pt>
                <c:pt idx="27">
                  <c:v>-0.31499999999999989</c:v>
                </c:pt>
                <c:pt idx="28">
                  <c:v>-0.30999999999999989</c:v>
                </c:pt>
                <c:pt idx="29">
                  <c:v>-0.30499999999999988</c:v>
                </c:pt>
                <c:pt idx="30">
                  <c:v>-0.29999999999999988</c:v>
                </c:pt>
                <c:pt idx="31">
                  <c:v>-0.29499999999999987</c:v>
                </c:pt>
                <c:pt idx="32">
                  <c:v>-0.28999999999999987</c:v>
                </c:pt>
                <c:pt idx="33">
                  <c:v>-0.28499999999999986</c:v>
                </c:pt>
                <c:pt idx="34">
                  <c:v>-0.27999999999999986</c:v>
                </c:pt>
                <c:pt idx="35">
                  <c:v>-0.27499999999999986</c:v>
                </c:pt>
                <c:pt idx="36">
                  <c:v>-0.26999999999999985</c:v>
                </c:pt>
                <c:pt idx="37">
                  <c:v>-0.26499999999999985</c:v>
                </c:pt>
                <c:pt idx="38">
                  <c:v>-0.25999999999999984</c:v>
                </c:pt>
                <c:pt idx="39">
                  <c:v>-0.25499999999999984</c:v>
                </c:pt>
                <c:pt idx="40">
                  <c:v>-0.24999999999999983</c:v>
                </c:pt>
                <c:pt idx="41">
                  <c:v>-0.24499999999999983</c:v>
                </c:pt>
                <c:pt idx="42">
                  <c:v>-0.23999999999999982</c:v>
                </c:pt>
                <c:pt idx="43">
                  <c:v>-0.23499999999999982</c:v>
                </c:pt>
                <c:pt idx="44">
                  <c:v>-0.22999999999999982</c:v>
                </c:pt>
                <c:pt idx="45">
                  <c:v>-0.22499999999999981</c:v>
                </c:pt>
                <c:pt idx="46">
                  <c:v>-0.21999999999999981</c:v>
                </c:pt>
                <c:pt idx="47">
                  <c:v>-0.2149999999999998</c:v>
                </c:pt>
                <c:pt idx="48">
                  <c:v>-0.2099999999999998</c:v>
                </c:pt>
                <c:pt idx="49">
                  <c:v>-0.20499999999999979</c:v>
                </c:pt>
                <c:pt idx="50">
                  <c:v>-0.19999999999999979</c:v>
                </c:pt>
                <c:pt idx="51">
                  <c:v>-0.19499999999999978</c:v>
                </c:pt>
                <c:pt idx="52">
                  <c:v>-0.18999999999999978</c:v>
                </c:pt>
                <c:pt idx="53">
                  <c:v>-0.18499999999999978</c:v>
                </c:pt>
                <c:pt idx="54">
                  <c:v>-0.17999999999999977</c:v>
                </c:pt>
                <c:pt idx="55">
                  <c:v>-0.17499999999999977</c:v>
                </c:pt>
                <c:pt idx="56">
                  <c:v>-0.16999999999999976</c:v>
                </c:pt>
                <c:pt idx="57">
                  <c:v>-0.16499999999999976</c:v>
                </c:pt>
                <c:pt idx="58">
                  <c:v>-0.15999999999999975</c:v>
                </c:pt>
                <c:pt idx="59">
                  <c:v>-0.15499999999999975</c:v>
                </c:pt>
                <c:pt idx="60">
                  <c:v>-0.14999999999999974</c:v>
                </c:pt>
                <c:pt idx="61">
                  <c:v>-0.14499999999999974</c:v>
                </c:pt>
                <c:pt idx="62">
                  <c:v>-0.13999999999999974</c:v>
                </c:pt>
                <c:pt idx="63">
                  <c:v>-0.13499999999999973</c:v>
                </c:pt>
                <c:pt idx="64">
                  <c:v>-0.12999999999999973</c:v>
                </c:pt>
                <c:pt idx="65">
                  <c:v>-0.12499999999999972</c:v>
                </c:pt>
                <c:pt idx="66">
                  <c:v>-0.11999999999999972</c:v>
                </c:pt>
                <c:pt idx="67">
                  <c:v>-0.11499999999999971</c:v>
                </c:pt>
                <c:pt idx="68">
                  <c:v>-0.10999999999999971</c:v>
                </c:pt>
                <c:pt idx="69">
                  <c:v>-0.1049999999999997</c:v>
                </c:pt>
                <c:pt idx="70">
                  <c:v>-9.99999999999997E-2</c:v>
                </c:pt>
                <c:pt idx="71">
                  <c:v>-9.4999999999999696E-2</c:v>
                </c:pt>
                <c:pt idx="72">
                  <c:v>-8.9999999999999691E-2</c:v>
                </c:pt>
                <c:pt idx="73">
                  <c:v>-8.4999999999999687E-2</c:v>
                </c:pt>
                <c:pt idx="74">
                  <c:v>-7.9999999999999682E-2</c:v>
                </c:pt>
                <c:pt idx="75">
                  <c:v>-7.4999999999999678E-2</c:v>
                </c:pt>
                <c:pt idx="76">
                  <c:v>-6.9999999999999674E-2</c:v>
                </c:pt>
                <c:pt idx="77">
                  <c:v>-6.4999999999999669E-2</c:v>
                </c:pt>
                <c:pt idx="78">
                  <c:v>-5.9999999999999672E-2</c:v>
                </c:pt>
                <c:pt idx="79">
                  <c:v>-5.4999999999999674E-2</c:v>
                </c:pt>
                <c:pt idx="80">
                  <c:v>-4.9999999999999677E-2</c:v>
                </c:pt>
                <c:pt idx="81">
                  <c:v>-4.4999999999999679E-2</c:v>
                </c:pt>
                <c:pt idx="82">
                  <c:v>-3.9999999999999682E-2</c:v>
                </c:pt>
                <c:pt idx="83">
                  <c:v>-3.4999999999999684E-2</c:v>
                </c:pt>
                <c:pt idx="84">
                  <c:v>-2.9999999999999683E-2</c:v>
                </c:pt>
                <c:pt idx="85">
                  <c:v>-2.4999999999999682E-2</c:v>
                </c:pt>
                <c:pt idx="86">
                  <c:v>-1.9999999999999681E-2</c:v>
                </c:pt>
                <c:pt idx="87">
                  <c:v>-1.499999999999968E-2</c:v>
                </c:pt>
                <c:pt idx="88">
                  <c:v>-9.9999999999996793E-3</c:v>
                </c:pt>
                <c:pt idx="89">
                  <c:v>-4.9999999999996792E-3</c:v>
                </c:pt>
                <c:pt idx="90">
                  <c:v>3.2092384305570931E-16</c:v>
                </c:pt>
                <c:pt idx="91">
                  <c:v>5.000000000000321E-3</c:v>
                </c:pt>
                <c:pt idx="92">
                  <c:v>1.0000000000000321E-2</c:v>
                </c:pt>
                <c:pt idx="93">
                  <c:v>1.5000000000000322E-2</c:v>
                </c:pt>
                <c:pt idx="94">
                  <c:v>2.0000000000000323E-2</c:v>
                </c:pt>
                <c:pt idx="95">
                  <c:v>2.5000000000000324E-2</c:v>
                </c:pt>
                <c:pt idx="96">
                  <c:v>3.0000000000000325E-2</c:v>
                </c:pt>
                <c:pt idx="97">
                  <c:v>3.5000000000000323E-2</c:v>
                </c:pt>
                <c:pt idx="98">
                  <c:v>4.000000000000032E-2</c:v>
                </c:pt>
                <c:pt idx="99">
                  <c:v>4.5000000000000318E-2</c:v>
                </c:pt>
                <c:pt idx="100">
                  <c:v>5.0000000000000315E-2</c:v>
                </c:pt>
                <c:pt idx="101">
                  <c:v>5.5000000000000313E-2</c:v>
                </c:pt>
                <c:pt idx="102">
                  <c:v>6.000000000000031E-2</c:v>
                </c:pt>
                <c:pt idx="103">
                  <c:v>6.5000000000000308E-2</c:v>
                </c:pt>
                <c:pt idx="104">
                  <c:v>7.0000000000000312E-2</c:v>
                </c:pt>
                <c:pt idx="105">
                  <c:v>7.5000000000000316E-2</c:v>
                </c:pt>
                <c:pt idx="106">
                  <c:v>8.0000000000000321E-2</c:v>
                </c:pt>
                <c:pt idx="107">
                  <c:v>8.5000000000000325E-2</c:v>
                </c:pt>
                <c:pt idx="108">
                  <c:v>9.000000000000033E-2</c:v>
                </c:pt>
                <c:pt idx="109">
                  <c:v>9.5000000000000334E-2</c:v>
                </c:pt>
                <c:pt idx="110">
                  <c:v>0.10000000000000034</c:v>
                </c:pt>
                <c:pt idx="111">
                  <c:v>0.10500000000000034</c:v>
                </c:pt>
                <c:pt idx="112">
                  <c:v>0.11000000000000035</c:v>
                </c:pt>
                <c:pt idx="113">
                  <c:v>0.11500000000000035</c:v>
                </c:pt>
                <c:pt idx="114">
                  <c:v>0.12000000000000036</c:v>
                </c:pt>
                <c:pt idx="115">
                  <c:v>0.12500000000000036</c:v>
                </c:pt>
                <c:pt idx="116">
                  <c:v>0.13000000000000037</c:v>
                </c:pt>
                <c:pt idx="117">
                  <c:v>0.13500000000000037</c:v>
                </c:pt>
                <c:pt idx="118">
                  <c:v>0.14000000000000037</c:v>
                </c:pt>
                <c:pt idx="119">
                  <c:v>0.14500000000000038</c:v>
                </c:pt>
                <c:pt idx="120">
                  <c:v>0.15000000000000038</c:v>
                </c:pt>
                <c:pt idx="121">
                  <c:v>0.15500000000000039</c:v>
                </c:pt>
                <c:pt idx="122">
                  <c:v>0.16000000000000039</c:v>
                </c:pt>
                <c:pt idx="123">
                  <c:v>0.1650000000000004</c:v>
                </c:pt>
                <c:pt idx="124">
                  <c:v>0.1700000000000004</c:v>
                </c:pt>
                <c:pt idx="125">
                  <c:v>0.17500000000000041</c:v>
                </c:pt>
                <c:pt idx="126">
                  <c:v>0.18000000000000041</c:v>
                </c:pt>
                <c:pt idx="127">
                  <c:v>0.18500000000000041</c:v>
                </c:pt>
                <c:pt idx="128">
                  <c:v>0.19000000000000042</c:v>
                </c:pt>
                <c:pt idx="129">
                  <c:v>0.19500000000000042</c:v>
                </c:pt>
                <c:pt idx="130">
                  <c:v>0.20000000000000043</c:v>
                </c:pt>
                <c:pt idx="131">
                  <c:v>0.20500000000000043</c:v>
                </c:pt>
                <c:pt idx="132">
                  <c:v>0.21000000000000044</c:v>
                </c:pt>
                <c:pt idx="133">
                  <c:v>0.21500000000000044</c:v>
                </c:pt>
                <c:pt idx="134">
                  <c:v>0.22000000000000045</c:v>
                </c:pt>
                <c:pt idx="135">
                  <c:v>0.22500000000000045</c:v>
                </c:pt>
                <c:pt idx="136">
                  <c:v>0.23000000000000045</c:v>
                </c:pt>
                <c:pt idx="137">
                  <c:v>0.23500000000000046</c:v>
                </c:pt>
                <c:pt idx="138">
                  <c:v>0.24000000000000046</c:v>
                </c:pt>
                <c:pt idx="139">
                  <c:v>0.24500000000000047</c:v>
                </c:pt>
                <c:pt idx="140">
                  <c:v>0.25000000000000044</c:v>
                </c:pt>
                <c:pt idx="141">
                  <c:v>0.25500000000000045</c:v>
                </c:pt>
                <c:pt idx="142">
                  <c:v>0.26000000000000045</c:v>
                </c:pt>
                <c:pt idx="143">
                  <c:v>0.26500000000000046</c:v>
                </c:pt>
                <c:pt idx="144">
                  <c:v>0.27000000000000046</c:v>
                </c:pt>
                <c:pt idx="145">
                  <c:v>0.27500000000000047</c:v>
                </c:pt>
                <c:pt idx="146">
                  <c:v>0.28000000000000047</c:v>
                </c:pt>
                <c:pt idx="147">
                  <c:v>0.28500000000000048</c:v>
                </c:pt>
                <c:pt idx="148">
                  <c:v>0.29000000000000048</c:v>
                </c:pt>
                <c:pt idx="149">
                  <c:v>0.29500000000000048</c:v>
                </c:pt>
                <c:pt idx="150">
                  <c:v>0.30000000000000049</c:v>
                </c:pt>
                <c:pt idx="151">
                  <c:v>0.30500000000000049</c:v>
                </c:pt>
                <c:pt idx="152">
                  <c:v>0.3100000000000005</c:v>
                </c:pt>
                <c:pt idx="153">
                  <c:v>0.3150000000000005</c:v>
                </c:pt>
                <c:pt idx="154">
                  <c:v>0.32000000000000051</c:v>
                </c:pt>
                <c:pt idx="155">
                  <c:v>0.32500000000000051</c:v>
                </c:pt>
                <c:pt idx="156">
                  <c:v>0.33000000000000052</c:v>
                </c:pt>
                <c:pt idx="157">
                  <c:v>0.33500000000000052</c:v>
                </c:pt>
                <c:pt idx="158">
                  <c:v>0.34000000000000052</c:v>
                </c:pt>
                <c:pt idx="159">
                  <c:v>0.34500000000000053</c:v>
                </c:pt>
                <c:pt idx="160">
                  <c:v>0.35000000000000053</c:v>
                </c:pt>
                <c:pt idx="161">
                  <c:v>0.35500000000000054</c:v>
                </c:pt>
                <c:pt idx="162">
                  <c:v>0.36000000000000054</c:v>
                </c:pt>
                <c:pt idx="163">
                  <c:v>0.36500000000000055</c:v>
                </c:pt>
                <c:pt idx="164">
                  <c:v>0.37000000000000055</c:v>
                </c:pt>
                <c:pt idx="165">
                  <c:v>0.37500000000000056</c:v>
                </c:pt>
                <c:pt idx="166">
                  <c:v>0.38000000000000056</c:v>
                </c:pt>
                <c:pt idx="167">
                  <c:v>0.38500000000000056</c:v>
                </c:pt>
                <c:pt idx="168">
                  <c:v>0.39000000000000057</c:v>
                </c:pt>
                <c:pt idx="169">
                  <c:v>0.39500000000000057</c:v>
                </c:pt>
                <c:pt idx="170">
                  <c:v>0.40000000000000058</c:v>
                </c:pt>
                <c:pt idx="171">
                  <c:v>0.40500000000000058</c:v>
                </c:pt>
                <c:pt idx="172">
                  <c:v>0.41000000000000059</c:v>
                </c:pt>
                <c:pt idx="173">
                  <c:v>0.41500000000000059</c:v>
                </c:pt>
                <c:pt idx="174">
                  <c:v>0.4200000000000006</c:v>
                </c:pt>
                <c:pt idx="175">
                  <c:v>0.4250000000000006</c:v>
                </c:pt>
                <c:pt idx="176">
                  <c:v>0.4300000000000006</c:v>
                </c:pt>
                <c:pt idx="177">
                  <c:v>0.43500000000000061</c:v>
                </c:pt>
                <c:pt idx="178">
                  <c:v>0.44000000000000061</c:v>
                </c:pt>
                <c:pt idx="179">
                  <c:v>0.44500000000000062</c:v>
                </c:pt>
                <c:pt idx="180">
                  <c:v>0.45000000000000062</c:v>
                </c:pt>
              </c:numCache>
            </c:numRef>
          </c:xVal>
          <c:yVal>
            <c:numRef>
              <c:f>'BV OHNE Massentransportlim.'!$E$19:$E$199</c:f>
              <c:numCache>
                <c:formatCode>0.00E+00</c:formatCode>
                <c:ptCount val="181"/>
                <c:pt idx="0">
                  <c:v>-63.879400816744969</c:v>
                </c:pt>
                <c:pt idx="1">
                  <c:v>-57.953416577826559</c:v>
                </c:pt>
                <c:pt idx="2">
                  <c:v>-52.577175839121495</c:v>
                </c:pt>
                <c:pt idx="3">
                  <c:v>-47.699679823056229</c:v>
                </c:pt>
                <c:pt idx="4">
                  <c:v>-43.274660822039138</c:v>
                </c:pt>
                <c:pt idx="5">
                  <c:v>-39.260143305070166</c:v>
                </c:pt>
                <c:pt idx="6">
                  <c:v>-35.618045739743188</c:v>
                </c:pt>
                <c:pt idx="7">
                  <c:v>-32.31381935254484</c:v>
                </c:pt>
                <c:pt idx="8">
                  <c:v>-29.316120400744033</c:v>
                </c:pt>
                <c:pt idx="9">
                  <c:v>-26.596512847060179</c:v>
                </c:pt>
                <c:pt idx="10">
                  <c:v>-24.129198616693632</c:v>
                </c:pt>
                <c:pt idx="11">
                  <c:v>-21.890772877949846</c:v>
                </c:pt>
                <c:pt idx="12">
                  <c:v>-19.860002025059742</c:v>
                </c:pt>
                <c:pt idx="13">
                  <c:v>-18.017622257151466</c:v>
                </c:pt>
                <c:pt idx="14">
                  <c:v>-16.346156842702683</c:v>
                </c:pt>
                <c:pt idx="15">
                  <c:v>-14.829750336052307</c:v>
                </c:pt>
                <c:pt idx="16">
                  <c:v>-13.454018173356841</c:v>
                </c:pt>
                <c:pt idx="17">
                  <c:v>-12.205910221265466</c:v>
                </c:pt>
                <c:pt idx="18">
                  <c:v>-11.07358698394267</c:v>
                </c:pt>
                <c:pt idx="19">
                  <c:v>-10.046307294143846</c:v>
                </c:pt>
                <c:pt idx="20">
                  <c:v>-9.114326422986446</c:v>
                </c:pt>
                <c:pt idx="21">
                  <c:v>-8.2688036418905906</c:v>
                </c:pt>
                <c:pt idx="22">
                  <c:v>-7.5017183598257944</c:v>
                </c:pt>
                <c:pt idx="23">
                  <c:v>-6.8057940403456119</c:v>
                </c:pt>
                <c:pt idx="24">
                  <c:v>-6.1744291766905448</c:v>
                </c:pt>
                <c:pt idx="25">
                  <c:v>-5.6016346701921602</c:v>
                </c:pt>
                <c:pt idx="26">
                  <c:v>-5.0819770179527879</c:v>
                </c:pt>
                <c:pt idx="27">
                  <c:v>-4.610526770881691</c:v>
                </c:pt>
                <c:pt idx="28">
                  <c:v>-4.1828117731629444</c:v>
                </c:pt>
                <c:pt idx="29">
                  <c:v>-3.7947747395867291</c:v>
                </c:pt>
                <c:pt idx="30">
                  <c:v>-3.4427347683245193</c:v>
                </c:pt>
                <c:pt idx="31">
                  <c:v>-3.1233524240600778</c:v>
                </c:pt>
                <c:pt idx="32">
                  <c:v>-2.8335980602564015</c:v>
                </c:pt>
                <c:pt idx="33">
                  <c:v>-2.5707230800651022</c:v>
                </c:pt>
                <c:pt idx="34">
                  <c:v>-2.3322338632604422</c:v>
                </c:pt>
                <c:pt idx="35">
                  <c:v>-2.115868111870165</c:v>
                </c:pt>
                <c:pt idx="36">
                  <c:v>-1.9195733901187915</c:v>
                </c:pt>
                <c:pt idx="37">
                  <c:v>-1.7414876551142675</c:v>
                </c:pt>
                <c:pt idx="38">
                  <c:v>-1.5799215935929316</c:v>
                </c:pt>
                <c:pt idx="39">
                  <c:v>-1.4333425971699583</c:v>
                </c:pt>
                <c:pt idx="40">
                  <c:v>-1.3003602240852297</c:v>
                </c:pt>
                <c:pt idx="41">
                  <c:v>-1.1797130095354049</c:v>
                </c:pt>
                <c:pt idx="42">
                  <c:v>-1.0702564994755956</c:v>
                </c:pt>
                <c:pt idx="43">
                  <c:v>-0.97095239437982517</c:v>
                </c:pt>
                <c:pt idx="44">
                  <c:v>-0.88085869997848087</c:v>
                </c:pt>
                <c:pt idx="45">
                  <c:v>-0.79912079154308124</c:v>
                </c:pt>
                <c:pt idx="46">
                  <c:v>-0.72496330695458622</c:v>
                </c:pt>
                <c:pt idx="47">
                  <c:v>-0.65768279165324683</c:v>
                </c:pt>
                <c:pt idx="48">
                  <c:v>-0.59664102570032596</c:v>
                </c:pt>
                <c:pt idx="49">
                  <c:v>-0.54125896965249576</c:v>
                </c:pt>
                <c:pt idx="50">
                  <c:v>-0.49101127181975102</c:v>
                </c:pt>
                <c:pt idx="51">
                  <c:v>-0.44542128480293208</c:v>
                </c:pt>
                <c:pt idx="52">
                  <c:v>-0.40405654403795821</c:v>
                </c:pt>
                <c:pt idx="53">
                  <c:v>-0.36652466545644585</c:v>
                </c:pt>
                <c:pt idx="54">
                  <c:v>-0.33246962334810271</c:v>
                </c:pt>
                <c:pt idx="55">
                  <c:v>-0.30156837311687085</c:v>
                </c:pt>
                <c:pt idx="56">
                  <c:v>-0.27352778689443435</c:v>
                </c:pt>
                <c:pt idx="57">
                  <c:v>-0.24808187294245868</c:v>
                </c:pt>
                <c:pt idx="58">
                  <c:v>-0.22498925246693779</c:v>
                </c:pt>
                <c:pt idx="59">
                  <c:v>-0.20403086990982272</c:v>
                </c:pt>
                <c:pt idx="60">
                  <c:v>-0.18500791499786073</c:v>
                </c:pt>
                <c:pt idx="61">
                  <c:v>-0.16773993683729549</c:v>
                </c:pt>
                <c:pt idx="62">
                  <c:v>-0.15206313216481379</c:v>
                </c:pt>
                <c:pt idx="63">
                  <c:v>-0.13782879151716534</c:v>
                </c:pt>
                <c:pt idx="64">
                  <c:v>-0.12490188857989008</c:v>
                </c:pt>
                <c:pt idx="65">
                  <c:v>-0.1131597993337794</c:v>
                </c:pt>
                <c:pt idx="66">
                  <c:v>-0.10249113884895059</c:v>
                </c:pt>
                <c:pt idx="67">
                  <c:v>-9.2794704692417865E-2</c:v>
                </c:pt>
                <c:pt idx="68">
                  <c:v>-8.3978516926369595E-2</c:v>
                </c:pt>
                <c:pt idx="69">
                  <c:v>-7.5958945590619775E-2</c:v>
                </c:pt>
                <c:pt idx="70">
                  <c:v>-6.8659917392571324E-2</c:v>
                </c:pt>
                <c:pt idx="71">
                  <c:v>-6.2012194079387829E-2</c:v>
                </c:pt>
                <c:pt idx="72">
                  <c:v>-5.5952715647044633E-2</c:v>
                </c:pt>
                <c:pt idx="73">
                  <c:v>-5.0424002155970107E-2</c:v>
                </c:pt>
                <c:pt idx="74">
                  <c:v>-4.5373608478926922E-2</c:v>
                </c:pt>
                <c:pt idx="75">
                  <c:v>-4.0753626808896617E-2</c:v>
                </c:pt>
                <c:pt idx="76">
                  <c:v>-3.6520232207779238E-2</c:v>
                </c:pt>
                <c:pt idx="77">
                  <c:v>-3.2633266885003828E-2</c:v>
                </c:pt>
                <c:pt idx="78">
                  <c:v>-2.9055859262535302E-2</c:v>
                </c:pt>
                <c:pt idx="79">
                  <c:v>-2.575407421274533E-2</c:v>
                </c:pt>
                <c:pt idx="80">
                  <c:v>-2.2696591151319674E-2</c:v>
                </c:pt>
                <c:pt idx="81">
                  <c:v>-1.9854406931605652E-2</c:v>
                </c:pt>
                <c:pt idx="82">
                  <c:v>-1.7200560722068874E-2</c:v>
                </c:pt>
                <c:pt idx="83">
                  <c:v>-1.4709878257059286E-2</c:v>
                </c:pt>
                <c:pt idx="84">
                  <c:v>-1.2358733034860712E-2</c:v>
                </c:pt>
                <c:pt idx="85">
                  <c:v>-1.0124822197759387E-2</c:v>
                </c:pt>
                <c:pt idx="86">
                  <c:v>-7.9869549681399355E-3</c:v>
                </c:pt>
                <c:pt idx="87">
                  <c:v>-5.9248516337230229E-3</c:v>
                </c:pt>
                <c:pt idx="88">
                  <c:v>-3.9189511751278241E-3</c:v>
                </c:pt>
                <c:pt idx="89">
                  <c:v>-1.950225710922935E-3</c:v>
                </c:pt>
                <c:pt idx="90">
                  <c:v>1.2490009027033011E-16</c:v>
                </c:pt>
                <c:pt idx="91">
                  <c:v>1.9502257109231865E-3</c:v>
                </c:pt>
                <c:pt idx="92">
                  <c:v>3.9189511751280773E-3</c:v>
                </c:pt>
                <c:pt idx="93">
                  <c:v>5.9248516337232831E-3</c:v>
                </c:pt>
                <c:pt idx="94">
                  <c:v>7.9869549681402044E-3</c:v>
                </c:pt>
                <c:pt idx="95">
                  <c:v>1.0124822197759668E-2</c:v>
                </c:pt>
                <c:pt idx="96">
                  <c:v>1.2358733034861001E-2</c:v>
                </c:pt>
                <c:pt idx="97">
                  <c:v>1.4709878257059595E-2</c:v>
                </c:pt>
                <c:pt idx="98">
                  <c:v>1.72005607220692E-2</c:v>
                </c:pt>
                <c:pt idx="99">
                  <c:v>1.9854406931605999E-2</c:v>
                </c:pt>
                <c:pt idx="100">
                  <c:v>2.2696591151320049E-2</c:v>
                </c:pt>
                <c:pt idx="101">
                  <c:v>2.5754074212745733E-2</c:v>
                </c:pt>
                <c:pt idx="102">
                  <c:v>2.9055859262535743E-2</c:v>
                </c:pt>
                <c:pt idx="103">
                  <c:v>3.26332668850043E-2</c:v>
                </c:pt>
                <c:pt idx="104">
                  <c:v>3.6520232207779758E-2</c:v>
                </c:pt>
                <c:pt idx="105">
                  <c:v>4.0753626808897193E-2</c:v>
                </c:pt>
                <c:pt idx="106">
                  <c:v>4.5373608478927546E-2</c:v>
                </c:pt>
                <c:pt idx="107">
                  <c:v>5.0424002155970774E-2</c:v>
                </c:pt>
                <c:pt idx="108">
                  <c:v>5.5952715647045376E-2</c:v>
                </c:pt>
                <c:pt idx="109">
                  <c:v>6.2012194079388641E-2</c:v>
                </c:pt>
                <c:pt idx="110">
                  <c:v>6.8659917392572226E-2</c:v>
                </c:pt>
                <c:pt idx="111">
                  <c:v>7.5958945590620747E-2</c:v>
                </c:pt>
                <c:pt idx="112">
                  <c:v>8.3978516926370664E-2</c:v>
                </c:pt>
                <c:pt idx="113">
                  <c:v>9.2794704692419031E-2</c:v>
                </c:pt>
                <c:pt idx="114">
                  <c:v>0.10249113884895188</c:v>
                </c:pt>
                <c:pt idx="115">
                  <c:v>0.11315979933378081</c:v>
                </c:pt>
                <c:pt idx="116">
                  <c:v>0.12490188857989168</c:v>
                </c:pt>
                <c:pt idx="117">
                  <c:v>0.13782879151716709</c:v>
                </c:pt>
                <c:pt idx="118">
                  <c:v>0.15206313216481571</c:v>
                </c:pt>
                <c:pt idx="119">
                  <c:v>0.16773993683729757</c:v>
                </c:pt>
                <c:pt idx="120">
                  <c:v>0.18500791499786304</c:v>
                </c:pt>
                <c:pt idx="121">
                  <c:v>0.20403086990982527</c:v>
                </c:pt>
                <c:pt idx="122">
                  <c:v>0.2249892524669406</c:v>
                </c:pt>
                <c:pt idx="123">
                  <c:v>0.24808187294246176</c:v>
                </c:pt>
                <c:pt idx="124">
                  <c:v>0.27352778689443774</c:v>
                </c:pt>
                <c:pt idx="125">
                  <c:v>0.30156837311687462</c:v>
                </c:pt>
                <c:pt idx="126">
                  <c:v>0.33246962334810692</c:v>
                </c:pt>
                <c:pt idx="127">
                  <c:v>0.36652466545645052</c:v>
                </c:pt>
                <c:pt idx="128">
                  <c:v>0.40405654403796326</c:v>
                </c:pt>
                <c:pt idx="129">
                  <c:v>0.44542128480293763</c:v>
                </c:pt>
                <c:pt idx="130">
                  <c:v>0.49101127181975712</c:v>
                </c:pt>
                <c:pt idx="131">
                  <c:v>0.54125896965250253</c:v>
                </c:pt>
                <c:pt idx="132">
                  <c:v>0.59664102570033328</c:v>
                </c:pt>
                <c:pt idx="133">
                  <c:v>0.65768279165325505</c:v>
                </c:pt>
                <c:pt idx="134">
                  <c:v>0.72496330695459521</c:v>
                </c:pt>
                <c:pt idx="135">
                  <c:v>0.79912079154309124</c:v>
                </c:pt>
                <c:pt idx="136">
                  <c:v>0.88085869997849187</c:v>
                </c:pt>
                <c:pt idx="137">
                  <c:v>0.97095239437983727</c:v>
                </c:pt>
                <c:pt idx="138">
                  <c:v>1.070256499475609</c:v>
                </c:pt>
                <c:pt idx="139">
                  <c:v>1.1797130095354196</c:v>
                </c:pt>
                <c:pt idx="140">
                  <c:v>1.3003602240852448</c:v>
                </c:pt>
                <c:pt idx="141">
                  <c:v>1.4333425971699747</c:v>
                </c:pt>
                <c:pt idx="142">
                  <c:v>1.57992159359295</c:v>
                </c:pt>
                <c:pt idx="143">
                  <c:v>1.7414876551142877</c:v>
                </c:pt>
                <c:pt idx="144">
                  <c:v>1.9195733901188137</c:v>
                </c:pt>
                <c:pt idx="145">
                  <c:v>2.1158681118701907</c:v>
                </c:pt>
                <c:pt idx="146">
                  <c:v>2.3322338632604711</c:v>
                </c:pt>
                <c:pt idx="147">
                  <c:v>2.5707230800651337</c:v>
                </c:pt>
                <c:pt idx="148">
                  <c:v>2.833598060256437</c:v>
                </c:pt>
                <c:pt idx="149">
                  <c:v>3.1233524240601138</c:v>
                </c:pt>
                <c:pt idx="150">
                  <c:v>3.4427347683245593</c:v>
                </c:pt>
                <c:pt idx="151">
                  <c:v>3.7947747395867726</c:v>
                </c:pt>
                <c:pt idx="152">
                  <c:v>4.1828117731629924</c:v>
                </c:pt>
                <c:pt idx="153">
                  <c:v>4.6105267708817443</c:v>
                </c:pt>
                <c:pt idx="154">
                  <c:v>5.0819770179528465</c:v>
                </c:pt>
                <c:pt idx="155">
                  <c:v>5.6016346701922251</c:v>
                </c:pt>
                <c:pt idx="156">
                  <c:v>6.1744291766906167</c:v>
                </c:pt>
                <c:pt idx="157">
                  <c:v>6.8057940403456962</c:v>
                </c:pt>
                <c:pt idx="158">
                  <c:v>7.5017183598258876</c:v>
                </c:pt>
                <c:pt idx="159">
                  <c:v>8.2688036418906936</c:v>
                </c:pt>
                <c:pt idx="160">
                  <c:v>9.1143264229865597</c:v>
                </c:pt>
                <c:pt idx="161">
                  <c:v>10.046307294143963</c:v>
                </c:pt>
                <c:pt idx="162">
                  <c:v>11.073586983942798</c:v>
                </c:pt>
                <c:pt idx="163">
                  <c:v>12.205910221265606</c:v>
                </c:pt>
                <c:pt idx="164">
                  <c:v>13.454018173356996</c:v>
                </c:pt>
                <c:pt idx="165">
                  <c:v>14.829750336052477</c:v>
                </c:pt>
                <c:pt idx="166">
                  <c:v>16.346156842702872</c:v>
                </c:pt>
                <c:pt idx="167">
                  <c:v>18.017622257151672</c:v>
                </c:pt>
                <c:pt idx="168">
                  <c:v>19.860002025059991</c:v>
                </c:pt>
                <c:pt idx="169">
                  <c:v>21.89077287795012</c:v>
                </c:pt>
                <c:pt idx="170">
                  <c:v>24.12919861669393</c:v>
                </c:pt>
                <c:pt idx="171">
                  <c:v>26.596512847060513</c:v>
                </c:pt>
                <c:pt idx="172">
                  <c:v>29.316120400744396</c:v>
                </c:pt>
                <c:pt idx="173">
                  <c:v>32.313819352545188</c:v>
                </c:pt>
                <c:pt idx="174">
                  <c:v>35.618045739743636</c:v>
                </c:pt>
                <c:pt idx="175">
                  <c:v>39.260143305070649</c:v>
                </c:pt>
                <c:pt idx="176">
                  <c:v>43.274660822039671</c:v>
                </c:pt>
                <c:pt idx="177">
                  <c:v>47.699679823056819</c:v>
                </c:pt>
                <c:pt idx="178">
                  <c:v>52.577175839122148</c:v>
                </c:pt>
                <c:pt idx="179">
                  <c:v>57.953416577827277</c:v>
                </c:pt>
                <c:pt idx="180">
                  <c:v>63.879400816745651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60-4240-AD68-AD0024417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11088"/>
        <c:axId val="1"/>
      </c:scatterChart>
      <c:valAx>
        <c:axId val="1307511088"/>
        <c:scaling>
          <c:orientation val="minMax"/>
          <c:max val="0.30000000000000004"/>
          <c:min val="-0.30000000000000004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i="1"/>
                  <a:t>E</a:t>
                </a:r>
                <a:r>
                  <a:rPr lang="de-DE"/>
                  <a:t> / V</a:t>
                </a:r>
              </a:p>
            </c:rich>
          </c:tx>
          <c:layout>
            <c:manualLayout>
              <c:xMode val="edge"/>
              <c:yMode val="edge"/>
              <c:x val="0.48682619336952399"/>
              <c:y val="0.9304675793565001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"/>
        <c:crossBetween val="midCat"/>
        <c:majorUnit val="0.1"/>
      </c:valAx>
      <c:valAx>
        <c:axId val="1"/>
        <c:scaling>
          <c:orientation val="minMax"/>
          <c:max val="8"/>
          <c:min val="-8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j</a:t>
                </a:r>
                <a:r>
                  <a:rPr lang="de-DE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/ (µA cm</a:t>
                </a:r>
                <a:r>
                  <a:rPr lang="de-DE" sz="12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-2</a:t>
                </a:r>
                <a:r>
                  <a:rPr lang="de-DE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8777906844002363E-2"/>
              <c:y val="0.377321229737094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7511088"/>
        <c:crossesAt val="0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669505750901123"/>
          <c:y val="6.7284554953118331E-2"/>
          <c:w val="0.15164677005006436"/>
          <c:h val="0.163593819886013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9439776023981"/>
          <c:y val="5.2175668831659465E-2"/>
          <c:w val="0.83264996673783753"/>
          <c:h val="0.83605297913587673"/>
        </c:manualLayout>
      </c:layout>
      <c:scatterChart>
        <c:scatterStyle val="lineMarker"/>
        <c:varyColors val="0"/>
        <c:ser>
          <c:idx val="2"/>
          <c:order val="0"/>
          <c:tx>
            <c:v>j</c:v>
          </c:tx>
          <c:spPr>
            <a:ln w="38100">
              <a:solidFill>
                <a:srgbClr val="339966"/>
              </a:solidFill>
              <a:prstDash val="solid"/>
            </a:ln>
          </c:spPr>
          <c:marker>
            <c:symbol val="none"/>
          </c:marker>
          <c:xVal>
            <c:numRef>
              <c:f>'BV MIT Massentransportlim. '!$A$21:$A$201</c:f>
              <c:numCache>
                <c:formatCode>0.000</c:formatCode>
                <c:ptCount val="181"/>
                <c:pt idx="0">
                  <c:v>-0.45</c:v>
                </c:pt>
                <c:pt idx="1">
                  <c:v>-0.44500000000000001</c:v>
                </c:pt>
                <c:pt idx="2">
                  <c:v>-0.44</c:v>
                </c:pt>
                <c:pt idx="3">
                  <c:v>-0.435</c:v>
                </c:pt>
                <c:pt idx="4">
                  <c:v>-0.43</c:v>
                </c:pt>
                <c:pt idx="5">
                  <c:v>-0.42499999999999999</c:v>
                </c:pt>
                <c:pt idx="6">
                  <c:v>-0.42</c:v>
                </c:pt>
                <c:pt idx="7">
                  <c:v>-0.41499999999999998</c:v>
                </c:pt>
                <c:pt idx="8">
                  <c:v>-0.41</c:v>
                </c:pt>
                <c:pt idx="9">
                  <c:v>-0.40499999999999997</c:v>
                </c:pt>
                <c:pt idx="10">
                  <c:v>-0.39999999999999997</c:v>
                </c:pt>
                <c:pt idx="11">
                  <c:v>-0.39499999999999996</c:v>
                </c:pt>
                <c:pt idx="12">
                  <c:v>-0.38999999999999996</c:v>
                </c:pt>
                <c:pt idx="13">
                  <c:v>-0.38499999999999995</c:v>
                </c:pt>
                <c:pt idx="14">
                  <c:v>-0.37999999999999995</c:v>
                </c:pt>
                <c:pt idx="15">
                  <c:v>-0.37499999999999994</c:v>
                </c:pt>
                <c:pt idx="16">
                  <c:v>-0.36999999999999994</c:v>
                </c:pt>
                <c:pt idx="17">
                  <c:v>-0.36499999999999994</c:v>
                </c:pt>
                <c:pt idx="18">
                  <c:v>-0.35999999999999993</c:v>
                </c:pt>
                <c:pt idx="19">
                  <c:v>-0.35499999999999993</c:v>
                </c:pt>
                <c:pt idx="20">
                  <c:v>-0.34999999999999992</c:v>
                </c:pt>
                <c:pt idx="21">
                  <c:v>-0.34499999999999992</c:v>
                </c:pt>
                <c:pt idx="22">
                  <c:v>-0.33999999999999991</c:v>
                </c:pt>
                <c:pt idx="23">
                  <c:v>-0.33499999999999991</c:v>
                </c:pt>
                <c:pt idx="24">
                  <c:v>-0.3299999999999999</c:v>
                </c:pt>
                <c:pt idx="25">
                  <c:v>-0.3249999999999999</c:v>
                </c:pt>
                <c:pt idx="26">
                  <c:v>-0.3199999999999999</c:v>
                </c:pt>
                <c:pt idx="27">
                  <c:v>-0.31499999999999989</c:v>
                </c:pt>
                <c:pt idx="28">
                  <c:v>-0.30999999999999989</c:v>
                </c:pt>
                <c:pt idx="29">
                  <c:v>-0.30499999999999988</c:v>
                </c:pt>
                <c:pt idx="30">
                  <c:v>-0.29999999999999988</c:v>
                </c:pt>
                <c:pt idx="31">
                  <c:v>-0.29499999999999987</c:v>
                </c:pt>
                <c:pt idx="32">
                  <c:v>-0.28999999999999987</c:v>
                </c:pt>
                <c:pt idx="33">
                  <c:v>-0.28499999999999986</c:v>
                </c:pt>
                <c:pt idx="34">
                  <c:v>-0.27999999999999986</c:v>
                </c:pt>
                <c:pt idx="35">
                  <c:v>-0.27499999999999986</c:v>
                </c:pt>
                <c:pt idx="36">
                  <c:v>-0.26999999999999985</c:v>
                </c:pt>
                <c:pt idx="37">
                  <c:v>-0.26499999999999985</c:v>
                </c:pt>
                <c:pt idx="38">
                  <c:v>-0.25999999999999984</c:v>
                </c:pt>
                <c:pt idx="39">
                  <c:v>-0.25499999999999984</c:v>
                </c:pt>
                <c:pt idx="40">
                  <c:v>-0.24999999999999983</c:v>
                </c:pt>
                <c:pt idx="41">
                  <c:v>-0.24499999999999983</c:v>
                </c:pt>
                <c:pt idx="42">
                  <c:v>-0.23999999999999982</c:v>
                </c:pt>
                <c:pt idx="43">
                  <c:v>-0.23499999999999982</c:v>
                </c:pt>
                <c:pt idx="44">
                  <c:v>-0.22999999999999982</c:v>
                </c:pt>
                <c:pt idx="45">
                  <c:v>-0.22499999999999981</c:v>
                </c:pt>
                <c:pt idx="46">
                  <c:v>-0.21999999999999981</c:v>
                </c:pt>
                <c:pt idx="47">
                  <c:v>-0.2149999999999998</c:v>
                </c:pt>
                <c:pt idx="48">
                  <c:v>-0.2099999999999998</c:v>
                </c:pt>
                <c:pt idx="49">
                  <c:v>-0.20499999999999979</c:v>
                </c:pt>
                <c:pt idx="50">
                  <c:v>-0.19999999999999979</c:v>
                </c:pt>
                <c:pt idx="51">
                  <c:v>-0.19499999999999978</c:v>
                </c:pt>
                <c:pt idx="52">
                  <c:v>-0.18999999999999978</c:v>
                </c:pt>
                <c:pt idx="53">
                  <c:v>-0.18499999999999978</c:v>
                </c:pt>
                <c:pt idx="54">
                  <c:v>-0.17999999999999977</c:v>
                </c:pt>
                <c:pt idx="55">
                  <c:v>-0.17499999999999977</c:v>
                </c:pt>
                <c:pt idx="56">
                  <c:v>-0.16999999999999976</c:v>
                </c:pt>
                <c:pt idx="57">
                  <c:v>-0.16499999999999976</c:v>
                </c:pt>
                <c:pt idx="58">
                  <c:v>-0.15999999999999975</c:v>
                </c:pt>
                <c:pt idx="59">
                  <c:v>-0.15499999999999975</c:v>
                </c:pt>
                <c:pt idx="60">
                  <c:v>-0.14999999999999974</c:v>
                </c:pt>
                <c:pt idx="61">
                  <c:v>-0.14499999999999974</c:v>
                </c:pt>
                <c:pt idx="62">
                  <c:v>-0.13999999999999974</c:v>
                </c:pt>
                <c:pt idx="63">
                  <c:v>-0.13499999999999973</c:v>
                </c:pt>
                <c:pt idx="64">
                  <c:v>-0.12999999999999973</c:v>
                </c:pt>
                <c:pt idx="65">
                  <c:v>-0.12499999999999972</c:v>
                </c:pt>
                <c:pt idx="66">
                  <c:v>-0.11999999999999972</c:v>
                </c:pt>
                <c:pt idx="67">
                  <c:v>-0.11499999999999971</c:v>
                </c:pt>
                <c:pt idx="68">
                  <c:v>-0.10999999999999971</c:v>
                </c:pt>
                <c:pt idx="69">
                  <c:v>-0.1049999999999997</c:v>
                </c:pt>
                <c:pt idx="70">
                  <c:v>-9.99999999999997E-2</c:v>
                </c:pt>
                <c:pt idx="71">
                  <c:v>-9.4999999999999696E-2</c:v>
                </c:pt>
                <c:pt idx="72">
                  <c:v>-8.9999999999999691E-2</c:v>
                </c:pt>
                <c:pt idx="73">
                  <c:v>-8.4999999999999687E-2</c:v>
                </c:pt>
                <c:pt idx="74">
                  <c:v>-7.9999999999999682E-2</c:v>
                </c:pt>
                <c:pt idx="75">
                  <c:v>-7.4999999999999678E-2</c:v>
                </c:pt>
                <c:pt idx="76">
                  <c:v>-6.9999999999999674E-2</c:v>
                </c:pt>
                <c:pt idx="77">
                  <c:v>-6.4999999999999669E-2</c:v>
                </c:pt>
                <c:pt idx="78">
                  <c:v>-5.9999999999999672E-2</c:v>
                </c:pt>
                <c:pt idx="79">
                  <c:v>-5.4999999999999674E-2</c:v>
                </c:pt>
                <c:pt idx="80">
                  <c:v>-4.9999999999999677E-2</c:v>
                </c:pt>
                <c:pt idx="81">
                  <c:v>-4.4999999999999679E-2</c:v>
                </c:pt>
                <c:pt idx="82">
                  <c:v>-3.9999999999999682E-2</c:v>
                </c:pt>
                <c:pt idx="83">
                  <c:v>-3.4999999999999684E-2</c:v>
                </c:pt>
                <c:pt idx="84">
                  <c:v>-2.9999999999999683E-2</c:v>
                </c:pt>
                <c:pt idx="85">
                  <c:v>-2.4999999999999682E-2</c:v>
                </c:pt>
                <c:pt idx="86">
                  <c:v>-1.9999999999999681E-2</c:v>
                </c:pt>
                <c:pt idx="87">
                  <c:v>-1.499999999999968E-2</c:v>
                </c:pt>
                <c:pt idx="88">
                  <c:v>-9.9999999999996793E-3</c:v>
                </c:pt>
                <c:pt idx="89">
                  <c:v>-4.9999999999996792E-3</c:v>
                </c:pt>
                <c:pt idx="90">
                  <c:v>3.2092384305570931E-16</c:v>
                </c:pt>
                <c:pt idx="91">
                  <c:v>5.000000000000321E-3</c:v>
                </c:pt>
                <c:pt idx="92">
                  <c:v>1.0000000000000321E-2</c:v>
                </c:pt>
                <c:pt idx="93">
                  <c:v>1.5000000000000322E-2</c:v>
                </c:pt>
                <c:pt idx="94">
                  <c:v>2.0000000000000323E-2</c:v>
                </c:pt>
                <c:pt idx="95">
                  <c:v>2.5000000000000324E-2</c:v>
                </c:pt>
                <c:pt idx="96">
                  <c:v>3.0000000000000325E-2</c:v>
                </c:pt>
                <c:pt idx="97">
                  <c:v>3.5000000000000323E-2</c:v>
                </c:pt>
                <c:pt idx="98">
                  <c:v>4.000000000000032E-2</c:v>
                </c:pt>
                <c:pt idx="99">
                  <c:v>4.5000000000000318E-2</c:v>
                </c:pt>
                <c:pt idx="100">
                  <c:v>5.0000000000000315E-2</c:v>
                </c:pt>
                <c:pt idx="101">
                  <c:v>5.5000000000000313E-2</c:v>
                </c:pt>
                <c:pt idx="102">
                  <c:v>6.000000000000031E-2</c:v>
                </c:pt>
                <c:pt idx="103">
                  <c:v>6.5000000000000308E-2</c:v>
                </c:pt>
                <c:pt idx="104">
                  <c:v>7.0000000000000312E-2</c:v>
                </c:pt>
                <c:pt idx="105">
                  <c:v>7.5000000000000316E-2</c:v>
                </c:pt>
                <c:pt idx="106">
                  <c:v>8.0000000000000321E-2</c:v>
                </c:pt>
                <c:pt idx="107">
                  <c:v>8.5000000000000325E-2</c:v>
                </c:pt>
                <c:pt idx="108">
                  <c:v>9.000000000000033E-2</c:v>
                </c:pt>
                <c:pt idx="109">
                  <c:v>9.5000000000000334E-2</c:v>
                </c:pt>
                <c:pt idx="110">
                  <c:v>0.10000000000000034</c:v>
                </c:pt>
                <c:pt idx="111">
                  <c:v>0.10500000000000034</c:v>
                </c:pt>
                <c:pt idx="112">
                  <c:v>0.11000000000000035</c:v>
                </c:pt>
                <c:pt idx="113">
                  <c:v>0.11500000000000035</c:v>
                </c:pt>
                <c:pt idx="114">
                  <c:v>0.12000000000000036</c:v>
                </c:pt>
                <c:pt idx="115">
                  <c:v>0.12500000000000036</c:v>
                </c:pt>
                <c:pt idx="116">
                  <c:v>0.13000000000000037</c:v>
                </c:pt>
                <c:pt idx="117">
                  <c:v>0.13500000000000037</c:v>
                </c:pt>
                <c:pt idx="118">
                  <c:v>0.14000000000000037</c:v>
                </c:pt>
                <c:pt idx="119">
                  <c:v>0.14500000000000038</c:v>
                </c:pt>
                <c:pt idx="120">
                  <c:v>0.15000000000000038</c:v>
                </c:pt>
                <c:pt idx="121">
                  <c:v>0.15500000000000039</c:v>
                </c:pt>
                <c:pt idx="122">
                  <c:v>0.16000000000000039</c:v>
                </c:pt>
                <c:pt idx="123">
                  <c:v>0.1650000000000004</c:v>
                </c:pt>
                <c:pt idx="124">
                  <c:v>0.1700000000000004</c:v>
                </c:pt>
                <c:pt idx="125">
                  <c:v>0.17500000000000041</c:v>
                </c:pt>
                <c:pt idx="126">
                  <c:v>0.18000000000000041</c:v>
                </c:pt>
                <c:pt idx="127">
                  <c:v>0.18500000000000041</c:v>
                </c:pt>
                <c:pt idx="128">
                  <c:v>0.19000000000000042</c:v>
                </c:pt>
                <c:pt idx="129">
                  <c:v>0.19500000000000042</c:v>
                </c:pt>
                <c:pt idx="130">
                  <c:v>0.20000000000000043</c:v>
                </c:pt>
                <c:pt idx="131">
                  <c:v>0.20500000000000043</c:v>
                </c:pt>
                <c:pt idx="132">
                  <c:v>0.21000000000000044</c:v>
                </c:pt>
                <c:pt idx="133">
                  <c:v>0.21500000000000044</c:v>
                </c:pt>
                <c:pt idx="134">
                  <c:v>0.22000000000000045</c:v>
                </c:pt>
                <c:pt idx="135">
                  <c:v>0.22500000000000045</c:v>
                </c:pt>
                <c:pt idx="136">
                  <c:v>0.23000000000000045</c:v>
                </c:pt>
                <c:pt idx="137">
                  <c:v>0.23500000000000046</c:v>
                </c:pt>
                <c:pt idx="138">
                  <c:v>0.24000000000000046</c:v>
                </c:pt>
                <c:pt idx="139">
                  <c:v>0.24500000000000047</c:v>
                </c:pt>
                <c:pt idx="140">
                  <c:v>0.25000000000000044</c:v>
                </c:pt>
                <c:pt idx="141">
                  <c:v>0.25500000000000045</c:v>
                </c:pt>
                <c:pt idx="142">
                  <c:v>0.26000000000000045</c:v>
                </c:pt>
                <c:pt idx="143">
                  <c:v>0.26500000000000046</c:v>
                </c:pt>
                <c:pt idx="144">
                  <c:v>0.27000000000000046</c:v>
                </c:pt>
                <c:pt idx="145">
                  <c:v>0.27500000000000047</c:v>
                </c:pt>
                <c:pt idx="146">
                  <c:v>0.28000000000000047</c:v>
                </c:pt>
                <c:pt idx="147">
                  <c:v>0.28500000000000048</c:v>
                </c:pt>
                <c:pt idx="148">
                  <c:v>0.29000000000000048</c:v>
                </c:pt>
                <c:pt idx="149">
                  <c:v>0.29500000000000048</c:v>
                </c:pt>
                <c:pt idx="150">
                  <c:v>0.30000000000000049</c:v>
                </c:pt>
                <c:pt idx="151">
                  <c:v>0.30500000000000049</c:v>
                </c:pt>
                <c:pt idx="152">
                  <c:v>0.3100000000000005</c:v>
                </c:pt>
                <c:pt idx="153">
                  <c:v>0.3150000000000005</c:v>
                </c:pt>
                <c:pt idx="154">
                  <c:v>0.32000000000000051</c:v>
                </c:pt>
                <c:pt idx="155">
                  <c:v>0.32500000000000051</c:v>
                </c:pt>
                <c:pt idx="156">
                  <c:v>0.33000000000000052</c:v>
                </c:pt>
                <c:pt idx="157">
                  <c:v>0.33500000000000052</c:v>
                </c:pt>
                <c:pt idx="158">
                  <c:v>0.34000000000000052</c:v>
                </c:pt>
                <c:pt idx="159">
                  <c:v>0.34500000000000053</c:v>
                </c:pt>
                <c:pt idx="160">
                  <c:v>0.35000000000000053</c:v>
                </c:pt>
                <c:pt idx="161">
                  <c:v>0.35500000000000054</c:v>
                </c:pt>
                <c:pt idx="162">
                  <c:v>0.36000000000000054</c:v>
                </c:pt>
                <c:pt idx="163">
                  <c:v>0.36500000000000055</c:v>
                </c:pt>
                <c:pt idx="164">
                  <c:v>0.37000000000000055</c:v>
                </c:pt>
                <c:pt idx="165">
                  <c:v>0.37500000000000056</c:v>
                </c:pt>
                <c:pt idx="166">
                  <c:v>0.38000000000000056</c:v>
                </c:pt>
                <c:pt idx="167">
                  <c:v>0.38500000000000056</c:v>
                </c:pt>
                <c:pt idx="168">
                  <c:v>0.39000000000000057</c:v>
                </c:pt>
                <c:pt idx="169">
                  <c:v>0.39500000000000057</c:v>
                </c:pt>
                <c:pt idx="170">
                  <c:v>0.40000000000000058</c:v>
                </c:pt>
                <c:pt idx="171">
                  <c:v>0.40500000000000058</c:v>
                </c:pt>
                <c:pt idx="172">
                  <c:v>0.41000000000000059</c:v>
                </c:pt>
                <c:pt idx="173">
                  <c:v>0.41500000000000059</c:v>
                </c:pt>
                <c:pt idx="174">
                  <c:v>0.4200000000000006</c:v>
                </c:pt>
                <c:pt idx="175">
                  <c:v>0.4250000000000006</c:v>
                </c:pt>
                <c:pt idx="176">
                  <c:v>0.4300000000000006</c:v>
                </c:pt>
                <c:pt idx="177">
                  <c:v>0.43500000000000061</c:v>
                </c:pt>
                <c:pt idx="178">
                  <c:v>0.44000000000000061</c:v>
                </c:pt>
                <c:pt idx="179">
                  <c:v>0.44500000000000062</c:v>
                </c:pt>
                <c:pt idx="180">
                  <c:v>0.45000000000000062</c:v>
                </c:pt>
              </c:numCache>
            </c:numRef>
          </c:xVal>
          <c:yVal>
            <c:numRef>
              <c:f>'BV MIT Massentransportlim. '!$F$21:$F$201</c:f>
              <c:numCache>
                <c:formatCode>0.00E+00</c:formatCode>
                <c:ptCount val="181"/>
                <c:pt idx="0">
                  <c:v>-513.1439648986244</c:v>
                </c:pt>
                <c:pt idx="1">
                  <c:v>-513.10027706722212</c:v>
                </c:pt>
                <c:pt idx="2">
                  <c:v>-513.05212997736589</c:v>
                </c:pt>
                <c:pt idx="3">
                  <c:v>-512.99906936977948</c:v>
                </c:pt>
                <c:pt idx="4">
                  <c:v>-512.94059490384859</c:v>
                </c:pt>
                <c:pt idx="5">
                  <c:v>-512.87615552454349</c:v>
                </c:pt>
                <c:pt idx="6">
                  <c:v>-512.80514437245245</c:v>
                </c:pt>
                <c:pt idx="7">
                  <c:v>-512.72689319380572</c:v>
                </c:pt>
                <c:pt idx="8">
                  <c:v>-512.64066620370431</c:v>
                </c:pt>
                <c:pt idx="9">
                  <c:v>-512.54565335191887</c:v>
                </c:pt>
                <c:pt idx="10">
                  <c:v>-512.44096293654843</c:v>
                </c:pt>
                <c:pt idx="11">
                  <c:v>-512.325613506585</c:v>
                </c:pt>
                <c:pt idx="12">
                  <c:v>-512.19852499002059</c:v>
                </c:pt>
                <c:pt idx="13">
                  <c:v>-512.05850897961841</c:v>
                </c:pt>
                <c:pt idx="14">
                  <c:v>-511.90425810389326</c:v>
                </c:pt>
                <c:pt idx="15">
                  <c:v>-511.73433440628793</c:v>
                </c:pt>
                <c:pt idx="16">
                  <c:v>-511.5471566510966</c:v>
                </c:pt>
                <c:pt idx="17">
                  <c:v>-511.34098647048569</c:v>
                </c:pt>
                <c:pt idx="18">
                  <c:v>-511.11391326318289</c:v>
                </c:pt>
                <c:pt idx="19">
                  <c:v>-510.86383775222555</c:v>
                </c:pt>
                <c:pt idx="20">
                  <c:v>-510.58845410685433</c:v>
                </c:pt>
                <c:pt idx="21">
                  <c:v>-510.28523053250802</c:v>
                </c:pt>
                <c:pt idx="22">
                  <c:v>-509.95138823331581</c:v>
                </c:pt>
                <c:pt idx="23">
                  <c:v>-509.58387865395792</c:v>
                </c:pt>
                <c:pt idx="24">
                  <c:v>-509.17935891283662</c:v>
                </c:pt>
                <c:pt idx="25">
                  <c:v>-508.73416534685691</c:v>
                </c:pt>
                <c:pt idx="26">
                  <c:v>-508.2442851005577</c:v>
                </c:pt>
                <c:pt idx="27">
                  <c:v>-507.70532570981794</c:v>
                </c:pt>
                <c:pt idx="28">
                  <c:v>-507.11248265400798</c:v>
                </c:pt>
                <c:pt idx="29">
                  <c:v>-506.46050488156521</c:v>
                </c:pt>
                <c:pt idx="30">
                  <c:v>-505.74365835402648</c:v>
                </c:pt>
                <c:pt idx="31">
                  <c:v>-504.9556877042686</c:v>
                </c:pt>
                <c:pt idx="32">
                  <c:v>-504.08977616796744</c:v>
                </c:pt>
                <c:pt idx="33">
                  <c:v>-503.13850402522161</c:v>
                </c:pt>
                <c:pt idx="34">
                  <c:v>-502.09380588414382</c:v>
                </c:pt>
                <c:pt idx="35">
                  <c:v>-500.94692725243158</c:v>
                </c:pt>
                <c:pt idx="36">
                  <c:v>-499.68838097892984</c:v>
                </c:pt>
                <c:pt idx="37">
                  <c:v>-498.30790430738335</c:v>
                </c:pt>
                <c:pt idx="38">
                  <c:v>-496.79441747110428</c:v>
                </c:pt>
                <c:pt idx="39">
                  <c:v>-495.13598497184631</c:v>
                </c:pt>
                <c:pt idx="40">
                  <c:v>-493.31978092969212</c:v>
                </c:pt>
                <c:pt idx="41">
                  <c:v>-491.33206016299408</c:v>
                </c:pt>
                <c:pt idx="42">
                  <c:v>-489.15813695641884</c:v>
                </c:pt>
                <c:pt idx="43">
                  <c:v>-486.78237379674312</c:v>
                </c:pt>
                <c:pt idx="44">
                  <c:v>-484.18818269299453</c:v>
                </c:pt>
                <c:pt idx="45">
                  <c:v>-481.3580420387695</c:v>
                </c:pt>
                <c:pt idx="46">
                  <c:v>-478.27353230427792</c:v>
                </c:pt>
                <c:pt idx="47">
                  <c:v>-474.91539414240412</c:v>
                </c:pt>
                <c:pt idx="48">
                  <c:v>-471.26361272887692</c:v>
                </c:pt>
                <c:pt idx="49">
                  <c:v>-467.29753229645559</c:v>
                </c:pt>
                <c:pt idx="50">
                  <c:v>-462.99600482445771</c:v>
                </c:pt>
                <c:pt idx="51">
                  <c:v>-458.33757665866148</c:v>
                </c:pt>
                <c:pt idx="52">
                  <c:v>-453.30071640772303</c:v>
                </c:pt>
                <c:pt idx="53">
                  <c:v>-447.86408673285837</c:v>
                </c:pt>
                <c:pt idx="54">
                  <c:v>-442.00686156092593</c:v>
                </c:pt>
                <c:pt idx="55">
                  <c:v>-435.70908875756919</c:v>
                </c:pt>
                <c:pt idx="56">
                  <c:v>-428.9520963621294</c:v>
                </c:pt>
                <c:pt idx="57">
                  <c:v>-421.71893809958294</c:v>
                </c:pt>
                <c:pt idx="58">
                  <c:v>-413.99487107243152</c:v>
                </c:pt>
                <c:pt idx="59">
                  <c:v>-405.76785536957829</c:v>
                </c:pt>
                <c:pt idx="60">
                  <c:v>-397.02906193886594</c:v>
                </c:pt>
                <c:pt idx="61">
                  <c:v>-387.77337164745546</c:v>
                </c:pt>
                <c:pt idx="62">
                  <c:v>-377.99984525593175</c:v>
                </c:pt>
                <c:pt idx="63">
                  <c:v>-367.71214137057854</c:v>
                </c:pt>
                <c:pt idx="64">
                  <c:v>-356.91885766428032</c:v>
                </c:pt>
                <c:pt idx="65">
                  <c:v>-345.63377012872394</c:v>
                </c:pt>
                <c:pt idx="66">
                  <c:v>-333.87594616493647</c:v>
                </c:pt>
                <c:pt idx="67">
                  <c:v>-321.66971018041494</c:v>
                </c:pt>
                <c:pt idx="68">
                  <c:v>-309.04444515204284</c:v>
                </c:pt>
                <c:pt idx="69">
                  <c:v>-296.03422027135571</c:v>
                </c:pt>
                <c:pt idx="70">
                  <c:v>-282.67724304416021</c:v>
                </c:pt>
                <c:pt idx="71">
                  <c:v>-269.01514359200434</c:v>
                </c:pt>
                <c:pt idx="72">
                  <c:v>-255.09210873672615</c:v>
                </c:pt>
                <c:pt idx="73">
                  <c:v>-240.9538929532672</c:v>
                </c:pt>
                <c:pt idx="74">
                  <c:v>-226.6467416205449</c:v>
                </c:pt>
                <c:pt idx="75">
                  <c:v>-212.21626841478388</c:v>
                </c:pt>
                <c:pt idx="76">
                  <c:v>-197.70633256335475</c:v>
                </c:pt>
                <c:pt idx="77">
                  <c:v>-183.15796264208689</c:v>
                </c:pt>
                <c:pt idx="78">
                  <c:v>-168.60837158147149</c:v>
                </c:pt>
                <c:pt idx="79">
                  <c:v>-154.09010277601843</c:v>
                </c:pt>
                <c:pt idx="80">
                  <c:v>-139.63034016204838</c:v>
                </c:pt>
                <c:pt idx="81">
                  <c:v>-125.25040653205765</c:v>
                </c:pt>
                <c:pt idx="82">
                  <c:v>-110.96546497505486</c:v>
                </c:pt>
                <c:pt idx="83">
                  <c:v>-96.784428951718255</c:v>
                </c:pt>
                <c:pt idx="84">
                  <c:v>-82.710077810555291</c:v>
                </c:pt>
                <c:pt idx="85">
                  <c:v>-68.739367036644538</c:v>
                </c:pt>
                <c:pt idx="86">
                  <c:v>-54.863916500944086</c:v>
                </c:pt>
                <c:pt idx="87">
                  <c:v>-41.070655536649767</c:v>
                </c:pt>
                <c:pt idx="88">
                  <c:v>-27.342600713361222</c:v>
                </c:pt>
                <c:pt idx="89">
                  <c:v>-13.659740471854379</c:v>
                </c:pt>
                <c:pt idx="90">
                  <c:v>8.7206335752326183E-13</c:v>
                </c:pt>
                <c:pt idx="91">
                  <c:v>13.659740471856148</c:v>
                </c:pt>
                <c:pt idx="92">
                  <c:v>27.342600713362977</c:v>
                </c:pt>
                <c:pt idx="93">
                  <c:v>41.070655536651522</c:v>
                </c:pt>
                <c:pt idx="94">
                  <c:v>54.863916500945855</c:v>
                </c:pt>
                <c:pt idx="95">
                  <c:v>68.739367036646328</c:v>
                </c:pt>
                <c:pt idx="96">
                  <c:v>82.710077810557081</c:v>
                </c:pt>
                <c:pt idx="97">
                  <c:v>96.784428951720045</c:v>
                </c:pt>
                <c:pt idx="98">
                  <c:v>110.96546497505666</c:v>
                </c:pt>
                <c:pt idx="99">
                  <c:v>125.25040653205946</c:v>
                </c:pt>
                <c:pt idx="100">
                  <c:v>139.63034016205023</c:v>
                </c:pt>
                <c:pt idx="101">
                  <c:v>154.0901027760203</c:v>
                </c:pt>
                <c:pt idx="102">
                  <c:v>168.60837158147336</c:v>
                </c:pt>
                <c:pt idx="103">
                  <c:v>183.15796264208873</c:v>
                </c:pt>
                <c:pt idx="104">
                  <c:v>197.7063325633566</c:v>
                </c:pt>
                <c:pt idx="105">
                  <c:v>212.21626841478573</c:v>
                </c:pt>
                <c:pt idx="106">
                  <c:v>226.64674162054675</c:v>
                </c:pt>
                <c:pt idx="107">
                  <c:v>240.95389295326902</c:v>
                </c:pt>
                <c:pt idx="108">
                  <c:v>255.09210873672791</c:v>
                </c:pt>
                <c:pt idx="109">
                  <c:v>269.01514359200604</c:v>
                </c:pt>
                <c:pt idx="110">
                  <c:v>282.67724304416186</c:v>
                </c:pt>
                <c:pt idx="111">
                  <c:v>296.03422027135741</c:v>
                </c:pt>
                <c:pt idx="112">
                  <c:v>309.04444515204455</c:v>
                </c:pt>
                <c:pt idx="113">
                  <c:v>321.66971018041647</c:v>
                </c:pt>
                <c:pt idx="114">
                  <c:v>333.87594616493794</c:v>
                </c:pt>
                <c:pt idx="115">
                  <c:v>345.63377012872542</c:v>
                </c:pt>
                <c:pt idx="116">
                  <c:v>356.91885766428169</c:v>
                </c:pt>
                <c:pt idx="117">
                  <c:v>367.7121413705799</c:v>
                </c:pt>
                <c:pt idx="118">
                  <c:v>377.99984525593305</c:v>
                </c:pt>
                <c:pt idx="119">
                  <c:v>387.7733716474566</c:v>
                </c:pt>
                <c:pt idx="120">
                  <c:v>397.02906193886707</c:v>
                </c:pt>
                <c:pt idx="121">
                  <c:v>405.76785536957937</c:v>
                </c:pt>
                <c:pt idx="122">
                  <c:v>413.99487107243255</c:v>
                </c:pt>
                <c:pt idx="123">
                  <c:v>421.71893809958391</c:v>
                </c:pt>
                <c:pt idx="124">
                  <c:v>428.95209636213031</c:v>
                </c:pt>
                <c:pt idx="125">
                  <c:v>435.7090887575701</c:v>
                </c:pt>
                <c:pt idx="126">
                  <c:v>442.00686156092661</c:v>
                </c:pt>
                <c:pt idx="127">
                  <c:v>447.86408673285916</c:v>
                </c:pt>
                <c:pt idx="128">
                  <c:v>453.3007164077236</c:v>
                </c:pt>
                <c:pt idx="129">
                  <c:v>458.33757665866216</c:v>
                </c:pt>
                <c:pt idx="130">
                  <c:v>462.99600482445828</c:v>
                </c:pt>
                <c:pt idx="131">
                  <c:v>467.2975322964561</c:v>
                </c:pt>
                <c:pt idx="132">
                  <c:v>471.26361272887743</c:v>
                </c:pt>
                <c:pt idx="133">
                  <c:v>474.91539414240469</c:v>
                </c:pt>
                <c:pt idx="134">
                  <c:v>478.27353230427838</c:v>
                </c:pt>
                <c:pt idx="135">
                  <c:v>481.35804203876984</c:v>
                </c:pt>
                <c:pt idx="136">
                  <c:v>484.18818269299487</c:v>
                </c:pt>
                <c:pt idx="137">
                  <c:v>486.7823737967434</c:v>
                </c:pt>
                <c:pt idx="138">
                  <c:v>489.15813695641918</c:v>
                </c:pt>
                <c:pt idx="139">
                  <c:v>491.33206016299431</c:v>
                </c:pt>
                <c:pt idx="140">
                  <c:v>493.31978092969234</c:v>
                </c:pt>
                <c:pt idx="141">
                  <c:v>495.13598497184648</c:v>
                </c:pt>
                <c:pt idx="142">
                  <c:v>496.79441747110445</c:v>
                </c:pt>
                <c:pt idx="143">
                  <c:v>498.30790430738347</c:v>
                </c:pt>
                <c:pt idx="144">
                  <c:v>499.68838097892996</c:v>
                </c:pt>
                <c:pt idx="145">
                  <c:v>500.94692725243169</c:v>
                </c:pt>
                <c:pt idx="146">
                  <c:v>502.09380588414393</c:v>
                </c:pt>
                <c:pt idx="147">
                  <c:v>503.13850402522172</c:v>
                </c:pt>
                <c:pt idx="148">
                  <c:v>504.08977616796761</c:v>
                </c:pt>
                <c:pt idx="149">
                  <c:v>504.95568770426866</c:v>
                </c:pt>
                <c:pt idx="150">
                  <c:v>505.74365835402654</c:v>
                </c:pt>
                <c:pt idx="151">
                  <c:v>506.46050488156521</c:v>
                </c:pt>
                <c:pt idx="152">
                  <c:v>507.11248265400798</c:v>
                </c:pt>
                <c:pt idx="153">
                  <c:v>507.705325709818</c:v>
                </c:pt>
                <c:pt idx="154">
                  <c:v>508.2442851005577</c:v>
                </c:pt>
                <c:pt idx="155">
                  <c:v>508.73416534685697</c:v>
                </c:pt>
                <c:pt idx="156">
                  <c:v>509.17935891283668</c:v>
                </c:pt>
                <c:pt idx="157">
                  <c:v>509.58387865395804</c:v>
                </c:pt>
                <c:pt idx="158">
                  <c:v>509.95138823331587</c:v>
                </c:pt>
                <c:pt idx="159">
                  <c:v>510.28523053250797</c:v>
                </c:pt>
                <c:pt idx="160">
                  <c:v>510.58845410685444</c:v>
                </c:pt>
                <c:pt idx="161">
                  <c:v>510.86383775222561</c:v>
                </c:pt>
                <c:pt idx="162">
                  <c:v>511.11391326318289</c:v>
                </c:pt>
                <c:pt idx="163">
                  <c:v>511.34098647048569</c:v>
                </c:pt>
                <c:pt idx="164">
                  <c:v>511.54715665109671</c:v>
                </c:pt>
                <c:pt idx="165">
                  <c:v>511.73433440628804</c:v>
                </c:pt>
                <c:pt idx="166">
                  <c:v>511.90425810389326</c:v>
                </c:pt>
                <c:pt idx="167">
                  <c:v>512.05850897961852</c:v>
                </c:pt>
                <c:pt idx="168">
                  <c:v>512.19852499002059</c:v>
                </c:pt>
                <c:pt idx="169">
                  <c:v>512.325613506585</c:v>
                </c:pt>
                <c:pt idx="170">
                  <c:v>512.44096293654843</c:v>
                </c:pt>
                <c:pt idx="171">
                  <c:v>512.54565335191887</c:v>
                </c:pt>
                <c:pt idx="172">
                  <c:v>512.64066620370443</c:v>
                </c:pt>
                <c:pt idx="173">
                  <c:v>512.72689319380572</c:v>
                </c:pt>
                <c:pt idx="174">
                  <c:v>512.80514437245245</c:v>
                </c:pt>
                <c:pt idx="175">
                  <c:v>512.87615552454338</c:v>
                </c:pt>
                <c:pt idx="176">
                  <c:v>512.94059490384882</c:v>
                </c:pt>
                <c:pt idx="177">
                  <c:v>512.99906936977948</c:v>
                </c:pt>
                <c:pt idx="178">
                  <c:v>513.05212997736589</c:v>
                </c:pt>
                <c:pt idx="179">
                  <c:v>513.10027706722212</c:v>
                </c:pt>
                <c:pt idx="180">
                  <c:v>513.1439648986244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D8-420D-BEF6-890FD6FD4999}"/>
            </c:ext>
          </c:extLst>
        </c:ser>
        <c:ser>
          <c:idx val="0"/>
          <c:order val="1"/>
          <c:tx>
            <c:v>ja</c:v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'BV MIT Massentransportlim. '!$A$21:$A$201</c:f>
              <c:numCache>
                <c:formatCode>0.000</c:formatCode>
                <c:ptCount val="181"/>
                <c:pt idx="0">
                  <c:v>-0.45</c:v>
                </c:pt>
                <c:pt idx="1">
                  <c:v>-0.44500000000000001</c:v>
                </c:pt>
                <c:pt idx="2">
                  <c:v>-0.44</c:v>
                </c:pt>
                <c:pt idx="3">
                  <c:v>-0.435</c:v>
                </c:pt>
                <c:pt idx="4">
                  <c:v>-0.43</c:v>
                </c:pt>
                <c:pt idx="5">
                  <c:v>-0.42499999999999999</c:v>
                </c:pt>
                <c:pt idx="6">
                  <c:v>-0.42</c:v>
                </c:pt>
                <c:pt idx="7">
                  <c:v>-0.41499999999999998</c:v>
                </c:pt>
                <c:pt idx="8">
                  <c:v>-0.41</c:v>
                </c:pt>
                <c:pt idx="9">
                  <c:v>-0.40499999999999997</c:v>
                </c:pt>
                <c:pt idx="10">
                  <c:v>-0.39999999999999997</c:v>
                </c:pt>
                <c:pt idx="11">
                  <c:v>-0.39499999999999996</c:v>
                </c:pt>
                <c:pt idx="12">
                  <c:v>-0.38999999999999996</c:v>
                </c:pt>
                <c:pt idx="13">
                  <c:v>-0.38499999999999995</c:v>
                </c:pt>
                <c:pt idx="14">
                  <c:v>-0.37999999999999995</c:v>
                </c:pt>
                <c:pt idx="15">
                  <c:v>-0.37499999999999994</c:v>
                </c:pt>
                <c:pt idx="16">
                  <c:v>-0.36999999999999994</c:v>
                </c:pt>
                <c:pt idx="17">
                  <c:v>-0.36499999999999994</c:v>
                </c:pt>
                <c:pt idx="18">
                  <c:v>-0.35999999999999993</c:v>
                </c:pt>
                <c:pt idx="19">
                  <c:v>-0.35499999999999993</c:v>
                </c:pt>
                <c:pt idx="20">
                  <c:v>-0.34999999999999992</c:v>
                </c:pt>
                <c:pt idx="21">
                  <c:v>-0.34499999999999992</c:v>
                </c:pt>
                <c:pt idx="22">
                  <c:v>-0.33999999999999991</c:v>
                </c:pt>
                <c:pt idx="23">
                  <c:v>-0.33499999999999991</c:v>
                </c:pt>
                <c:pt idx="24">
                  <c:v>-0.3299999999999999</c:v>
                </c:pt>
                <c:pt idx="25">
                  <c:v>-0.3249999999999999</c:v>
                </c:pt>
                <c:pt idx="26">
                  <c:v>-0.3199999999999999</c:v>
                </c:pt>
                <c:pt idx="27">
                  <c:v>-0.31499999999999989</c:v>
                </c:pt>
                <c:pt idx="28">
                  <c:v>-0.30999999999999989</c:v>
                </c:pt>
                <c:pt idx="29">
                  <c:v>-0.30499999999999988</c:v>
                </c:pt>
                <c:pt idx="30">
                  <c:v>-0.29999999999999988</c:v>
                </c:pt>
                <c:pt idx="31">
                  <c:v>-0.29499999999999987</c:v>
                </c:pt>
                <c:pt idx="32">
                  <c:v>-0.28999999999999987</c:v>
                </c:pt>
                <c:pt idx="33">
                  <c:v>-0.28499999999999986</c:v>
                </c:pt>
                <c:pt idx="34">
                  <c:v>-0.27999999999999986</c:v>
                </c:pt>
                <c:pt idx="35">
                  <c:v>-0.27499999999999986</c:v>
                </c:pt>
                <c:pt idx="36">
                  <c:v>-0.26999999999999985</c:v>
                </c:pt>
                <c:pt idx="37">
                  <c:v>-0.26499999999999985</c:v>
                </c:pt>
                <c:pt idx="38">
                  <c:v>-0.25999999999999984</c:v>
                </c:pt>
                <c:pt idx="39">
                  <c:v>-0.25499999999999984</c:v>
                </c:pt>
                <c:pt idx="40">
                  <c:v>-0.24999999999999983</c:v>
                </c:pt>
                <c:pt idx="41">
                  <c:v>-0.24499999999999983</c:v>
                </c:pt>
                <c:pt idx="42">
                  <c:v>-0.23999999999999982</c:v>
                </c:pt>
                <c:pt idx="43">
                  <c:v>-0.23499999999999982</c:v>
                </c:pt>
                <c:pt idx="44">
                  <c:v>-0.22999999999999982</c:v>
                </c:pt>
                <c:pt idx="45">
                  <c:v>-0.22499999999999981</c:v>
                </c:pt>
                <c:pt idx="46">
                  <c:v>-0.21999999999999981</c:v>
                </c:pt>
                <c:pt idx="47">
                  <c:v>-0.2149999999999998</c:v>
                </c:pt>
                <c:pt idx="48">
                  <c:v>-0.2099999999999998</c:v>
                </c:pt>
                <c:pt idx="49">
                  <c:v>-0.20499999999999979</c:v>
                </c:pt>
                <c:pt idx="50">
                  <c:v>-0.19999999999999979</c:v>
                </c:pt>
                <c:pt idx="51">
                  <c:v>-0.19499999999999978</c:v>
                </c:pt>
                <c:pt idx="52">
                  <c:v>-0.18999999999999978</c:v>
                </c:pt>
                <c:pt idx="53">
                  <c:v>-0.18499999999999978</c:v>
                </c:pt>
                <c:pt idx="54">
                  <c:v>-0.17999999999999977</c:v>
                </c:pt>
                <c:pt idx="55">
                  <c:v>-0.17499999999999977</c:v>
                </c:pt>
                <c:pt idx="56">
                  <c:v>-0.16999999999999976</c:v>
                </c:pt>
                <c:pt idx="57">
                  <c:v>-0.16499999999999976</c:v>
                </c:pt>
                <c:pt idx="58">
                  <c:v>-0.15999999999999975</c:v>
                </c:pt>
                <c:pt idx="59">
                  <c:v>-0.15499999999999975</c:v>
                </c:pt>
                <c:pt idx="60">
                  <c:v>-0.14999999999999974</c:v>
                </c:pt>
                <c:pt idx="61">
                  <c:v>-0.14499999999999974</c:v>
                </c:pt>
                <c:pt idx="62">
                  <c:v>-0.13999999999999974</c:v>
                </c:pt>
                <c:pt idx="63">
                  <c:v>-0.13499999999999973</c:v>
                </c:pt>
                <c:pt idx="64">
                  <c:v>-0.12999999999999973</c:v>
                </c:pt>
                <c:pt idx="65">
                  <c:v>-0.12499999999999972</c:v>
                </c:pt>
                <c:pt idx="66">
                  <c:v>-0.11999999999999972</c:v>
                </c:pt>
                <c:pt idx="67">
                  <c:v>-0.11499999999999971</c:v>
                </c:pt>
                <c:pt idx="68">
                  <c:v>-0.10999999999999971</c:v>
                </c:pt>
                <c:pt idx="69">
                  <c:v>-0.1049999999999997</c:v>
                </c:pt>
                <c:pt idx="70">
                  <c:v>-9.99999999999997E-2</c:v>
                </c:pt>
                <c:pt idx="71">
                  <c:v>-9.4999999999999696E-2</c:v>
                </c:pt>
                <c:pt idx="72">
                  <c:v>-8.9999999999999691E-2</c:v>
                </c:pt>
                <c:pt idx="73">
                  <c:v>-8.4999999999999687E-2</c:v>
                </c:pt>
                <c:pt idx="74">
                  <c:v>-7.9999999999999682E-2</c:v>
                </c:pt>
                <c:pt idx="75">
                  <c:v>-7.4999999999999678E-2</c:v>
                </c:pt>
                <c:pt idx="76">
                  <c:v>-6.9999999999999674E-2</c:v>
                </c:pt>
                <c:pt idx="77">
                  <c:v>-6.4999999999999669E-2</c:v>
                </c:pt>
                <c:pt idx="78">
                  <c:v>-5.9999999999999672E-2</c:v>
                </c:pt>
                <c:pt idx="79">
                  <c:v>-5.4999999999999674E-2</c:v>
                </c:pt>
                <c:pt idx="80">
                  <c:v>-4.9999999999999677E-2</c:v>
                </c:pt>
                <c:pt idx="81">
                  <c:v>-4.4999999999999679E-2</c:v>
                </c:pt>
                <c:pt idx="82">
                  <c:v>-3.9999999999999682E-2</c:v>
                </c:pt>
                <c:pt idx="83">
                  <c:v>-3.4999999999999684E-2</c:v>
                </c:pt>
                <c:pt idx="84">
                  <c:v>-2.9999999999999683E-2</c:v>
                </c:pt>
                <c:pt idx="85">
                  <c:v>-2.4999999999999682E-2</c:v>
                </c:pt>
                <c:pt idx="86">
                  <c:v>-1.9999999999999681E-2</c:v>
                </c:pt>
                <c:pt idx="87">
                  <c:v>-1.499999999999968E-2</c:v>
                </c:pt>
                <c:pt idx="88">
                  <c:v>-9.9999999999996793E-3</c:v>
                </c:pt>
                <c:pt idx="89">
                  <c:v>-4.9999999999996792E-3</c:v>
                </c:pt>
                <c:pt idx="90">
                  <c:v>3.2092384305570931E-16</c:v>
                </c:pt>
                <c:pt idx="91">
                  <c:v>5.000000000000321E-3</c:v>
                </c:pt>
                <c:pt idx="92">
                  <c:v>1.0000000000000321E-2</c:v>
                </c:pt>
                <c:pt idx="93">
                  <c:v>1.5000000000000322E-2</c:v>
                </c:pt>
                <c:pt idx="94">
                  <c:v>2.0000000000000323E-2</c:v>
                </c:pt>
                <c:pt idx="95">
                  <c:v>2.5000000000000324E-2</c:v>
                </c:pt>
                <c:pt idx="96">
                  <c:v>3.0000000000000325E-2</c:v>
                </c:pt>
                <c:pt idx="97">
                  <c:v>3.5000000000000323E-2</c:v>
                </c:pt>
                <c:pt idx="98">
                  <c:v>4.000000000000032E-2</c:v>
                </c:pt>
                <c:pt idx="99">
                  <c:v>4.5000000000000318E-2</c:v>
                </c:pt>
                <c:pt idx="100">
                  <c:v>5.0000000000000315E-2</c:v>
                </c:pt>
                <c:pt idx="101">
                  <c:v>5.5000000000000313E-2</c:v>
                </c:pt>
                <c:pt idx="102">
                  <c:v>6.000000000000031E-2</c:v>
                </c:pt>
                <c:pt idx="103">
                  <c:v>6.5000000000000308E-2</c:v>
                </c:pt>
                <c:pt idx="104">
                  <c:v>7.0000000000000312E-2</c:v>
                </c:pt>
                <c:pt idx="105">
                  <c:v>7.5000000000000316E-2</c:v>
                </c:pt>
                <c:pt idx="106">
                  <c:v>8.0000000000000321E-2</c:v>
                </c:pt>
                <c:pt idx="107">
                  <c:v>8.5000000000000325E-2</c:v>
                </c:pt>
                <c:pt idx="108">
                  <c:v>9.000000000000033E-2</c:v>
                </c:pt>
                <c:pt idx="109">
                  <c:v>9.5000000000000334E-2</c:v>
                </c:pt>
                <c:pt idx="110">
                  <c:v>0.10000000000000034</c:v>
                </c:pt>
                <c:pt idx="111">
                  <c:v>0.10500000000000034</c:v>
                </c:pt>
                <c:pt idx="112">
                  <c:v>0.11000000000000035</c:v>
                </c:pt>
                <c:pt idx="113">
                  <c:v>0.11500000000000035</c:v>
                </c:pt>
                <c:pt idx="114">
                  <c:v>0.12000000000000036</c:v>
                </c:pt>
                <c:pt idx="115">
                  <c:v>0.12500000000000036</c:v>
                </c:pt>
                <c:pt idx="116">
                  <c:v>0.13000000000000037</c:v>
                </c:pt>
                <c:pt idx="117">
                  <c:v>0.13500000000000037</c:v>
                </c:pt>
                <c:pt idx="118">
                  <c:v>0.14000000000000037</c:v>
                </c:pt>
                <c:pt idx="119">
                  <c:v>0.14500000000000038</c:v>
                </c:pt>
                <c:pt idx="120">
                  <c:v>0.15000000000000038</c:v>
                </c:pt>
                <c:pt idx="121">
                  <c:v>0.15500000000000039</c:v>
                </c:pt>
                <c:pt idx="122">
                  <c:v>0.16000000000000039</c:v>
                </c:pt>
                <c:pt idx="123">
                  <c:v>0.1650000000000004</c:v>
                </c:pt>
                <c:pt idx="124">
                  <c:v>0.1700000000000004</c:v>
                </c:pt>
                <c:pt idx="125">
                  <c:v>0.17500000000000041</c:v>
                </c:pt>
                <c:pt idx="126">
                  <c:v>0.18000000000000041</c:v>
                </c:pt>
                <c:pt idx="127">
                  <c:v>0.18500000000000041</c:v>
                </c:pt>
                <c:pt idx="128">
                  <c:v>0.19000000000000042</c:v>
                </c:pt>
                <c:pt idx="129">
                  <c:v>0.19500000000000042</c:v>
                </c:pt>
                <c:pt idx="130">
                  <c:v>0.20000000000000043</c:v>
                </c:pt>
                <c:pt idx="131">
                  <c:v>0.20500000000000043</c:v>
                </c:pt>
                <c:pt idx="132">
                  <c:v>0.21000000000000044</c:v>
                </c:pt>
                <c:pt idx="133">
                  <c:v>0.21500000000000044</c:v>
                </c:pt>
                <c:pt idx="134">
                  <c:v>0.22000000000000045</c:v>
                </c:pt>
                <c:pt idx="135">
                  <c:v>0.22500000000000045</c:v>
                </c:pt>
                <c:pt idx="136">
                  <c:v>0.23000000000000045</c:v>
                </c:pt>
                <c:pt idx="137">
                  <c:v>0.23500000000000046</c:v>
                </c:pt>
                <c:pt idx="138">
                  <c:v>0.24000000000000046</c:v>
                </c:pt>
                <c:pt idx="139">
                  <c:v>0.24500000000000047</c:v>
                </c:pt>
                <c:pt idx="140">
                  <c:v>0.25000000000000044</c:v>
                </c:pt>
                <c:pt idx="141">
                  <c:v>0.25500000000000045</c:v>
                </c:pt>
                <c:pt idx="142">
                  <c:v>0.26000000000000045</c:v>
                </c:pt>
                <c:pt idx="143">
                  <c:v>0.26500000000000046</c:v>
                </c:pt>
                <c:pt idx="144">
                  <c:v>0.27000000000000046</c:v>
                </c:pt>
                <c:pt idx="145">
                  <c:v>0.27500000000000047</c:v>
                </c:pt>
                <c:pt idx="146">
                  <c:v>0.28000000000000047</c:v>
                </c:pt>
                <c:pt idx="147">
                  <c:v>0.28500000000000048</c:v>
                </c:pt>
                <c:pt idx="148">
                  <c:v>0.29000000000000048</c:v>
                </c:pt>
                <c:pt idx="149">
                  <c:v>0.29500000000000048</c:v>
                </c:pt>
                <c:pt idx="150">
                  <c:v>0.30000000000000049</c:v>
                </c:pt>
                <c:pt idx="151">
                  <c:v>0.30500000000000049</c:v>
                </c:pt>
                <c:pt idx="152">
                  <c:v>0.3100000000000005</c:v>
                </c:pt>
                <c:pt idx="153">
                  <c:v>0.3150000000000005</c:v>
                </c:pt>
                <c:pt idx="154">
                  <c:v>0.32000000000000051</c:v>
                </c:pt>
                <c:pt idx="155">
                  <c:v>0.32500000000000051</c:v>
                </c:pt>
                <c:pt idx="156">
                  <c:v>0.33000000000000052</c:v>
                </c:pt>
                <c:pt idx="157">
                  <c:v>0.33500000000000052</c:v>
                </c:pt>
                <c:pt idx="158">
                  <c:v>0.34000000000000052</c:v>
                </c:pt>
                <c:pt idx="159">
                  <c:v>0.34500000000000053</c:v>
                </c:pt>
                <c:pt idx="160">
                  <c:v>0.35000000000000053</c:v>
                </c:pt>
                <c:pt idx="161">
                  <c:v>0.35500000000000054</c:v>
                </c:pt>
                <c:pt idx="162">
                  <c:v>0.36000000000000054</c:v>
                </c:pt>
                <c:pt idx="163">
                  <c:v>0.36500000000000055</c:v>
                </c:pt>
                <c:pt idx="164">
                  <c:v>0.37000000000000055</c:v>
                </c:pt>
                <c:pt idx="165">
                  <c:v>0.37500000000000056</c:v>
                </c:pt>
                <c:pt idx="166">
                  <c:v>0.38000000000000056</c:v>
                </c:pt>
                <c:pt idx="167">
                  <c:v>0.38500000000000056</c:v>
                </c:pt>
                <c:pt idx="168">
                  <c:v>0.39000000000000057</c:v>
                </c:pt>
                <c:pt idx="169">
                  <c:v>0.39500000000000057</c:v>
                </c:pt>
                <c:pt idx="170">
                  <c:v>0.40000000000000058</c:v>
                </c:pt>
                <c:pt idx="171">
                  <c:v>0.40500000000000058</c:v>
                </c:pt>
                <c:pt idx="172">
                  <c:v>0.41000000000000059</c:v>
                </c:pt>
                <c:pt idx="173">
                  <c:v>0.41500000000000059</c:v>
                </c:pt>
                <c:pt idx="174">
                  <c:v>0.4200000000000006</c:v>
                </c:pt>
                <c:pt idx="175">
                  <c:v>0.4250000000000006</c:v>
                </c:pt>
                <c:pt idx="176">
                  <c:v>0.4300000000000006</c:v>
                </c:pt>
                <c:pt idx="177">
                  <c:v>0.43500000000000061</c:v>
                </c:pt>
                <c:pt idx="178">
                  <c:v>0.44000000000000061</c:v>
                </c:pt>
                <c:pt idx="179">
                  <c:v>0.44500000000000062</c:v>
                </c:pt>
                <c:pt idx="180">
                  <c:v>0.45000000000000062</c:v>
                </c:pt>
              </c:numCache>
            </c:numRef>
          </c:xVal>
          <c:yVal>
            <c:numRef>
              <c:f>'BV MIT Massentransportlim. '!$G$21:$G$201</c:f>
              <c:numCache>
                <c:formatCode>0.00E+00</c:formatCode>
                <c:ptCount val="181"/>
                <c:pt idx="0">
                  <c:v>3.0195596384165854E-2</c:v>
                </c:pt>
                <c:pt idx="1">
                  <c:v>3.3281808602873483E-2</c:v>
                </c:pt>
                <c:pt idx="2">
                  <c:v>3.6683295023237396E-2</c:v>
                </c:pt>
                <c:pt idx="3">
                  <c:v>4.0432228490991345E-2</c:v>
                </c:pt>
                <c:pt idx="4">
                  <c:v>4.4564057661296459E-2</c:v>
                </c:pt>
                <c:pt idx="5">
                  <c:v>4.9117838965574354E-2</c:v>
                </c:pt>
                <c:pt idx="6">
                  <c:v>5.4136601882522166E-2</c:v>
                </c:pt>
                <c:pt idx="7">
                  <c:v>5.9667750782313393E-2</c:v>
                </c:pt>
                <c:pt idx="8">
                  <c:v>6.5763506918350673E-2</c:v>
                </c:pt>
                <c:pt idx="9">
                  <c:v>7.2481394471442209E-2</c:v>
                </c:pt>
                <c:pt idx="10">
                  <c:v>7.9884774908258599E-2</c:v>
                </c:pt>
                <c:pt idx="11">
                  <c:v>8.8043434300565604E-2</c:v>
                </c:pt>
                <c:pt idx="12">
                  <c:v>9.7034228665053235E-2</c:v>
                </c:pt>
                <c:pt idx="13">
                  <c:v>0.1069417928263387</c:v>
                </c:pt>
                <c:pt idx="14">
                  <c:v>0.11785931877831998</c:v>
                </c:pt>
                <c:pt idx="15">
                  <c:v>0.12988941002143131</c:v>
                </c:pt>
                <c:pt idx="16">
                  <c:v>0.14314501888483344</c:v>
                </c:pt>
                <c:pt idx="17">
                  <c:v>0.15775047440170351</c:v>
                </c:pt>
                <c:pt idx="18">
                  <c:v>0.17384260889014103</c:v>
                </c:pt>
                <c:pt idx="19">
                  <c:v>0.19157199199811994</c:v>
                </c:pt>
                <c:pt idx="20">
                  <c:v>0.2111042815932202</c:v>
                </c:pt>
                <c:pt idx="21">
                  <c:v>0.23262170150956221</c:v>
                </c:pt>
                <c:pt idx="22">
                  <c:v>0.25632465679621186</c:v>
                </c:pt>
                <c:pt idx="23">
                  <c:v>0.28243349773141274</c:v>
                </c:pt>
                <c:pt idx="24">
                  <c:v>0.3111904444603012</c:v>
                </c:pt>
                <c:pt idx="25">
                  <c:v>0.34286168466148581</c:v>
                </c:pt>
                <c:pt idx="26">
                  <c:v>0.37773965712698032</c:v>
                </c:pt>
                <c:pt idx="27">
                  <c:v>0.41614553452246655</c:v>
                </c:pt>
                <c:pt idx="28">
                  <c:v>0.45843191884716761</c:v>
                </c:pt>
                <c:pt idx="29">
                  <c:v>0.504985763194985</c:v>
                </c:pt>
                <c:pt idx="30">
                  <c:v>0.55623153328449526</c:v>
                </c:pt>
                <c:pt idx="31">
                  <c:v>0.61263462182127959</c:v>
                </c:pt>
                <c:pt idx="32">
                  <c:v>0.67470502802095134</c:v>
                </c:pt>
                <c:pt idx="33">
                  <c:v>0.74300131348710696</c:v>
                </c:pt>
                <c:pt idx="34">
                  <c:v>0.81813484403095516</c:v>
                </c:pt>
                <c:pt idx="35">
                  <c:v>0.90077432485936959</c:v>
                </c:pt>
                <c:pt idx="36">
                  <c:v>0.99165063376431473</c:v>
                </c:pt>
                <c:pt idx="37">
                  <c:v>1.0915619534393057</c:v>
                </c:pt>
                <c:pt idx="38">
                  <c:v>1.201379199755755</c:v>
                </c:pt>
                <c:pt idx="39">
                  <c:v>1.3220517376970033</c:v>
                </c:pt>
                <c:pt idx="40">
                  <c:v>1.4546133706400237</c:v>
                </c:pt>
                <c:pt idx="41">
                  <c:v>1.6001885818036437</c:v>
                </c:pt>
                <c:pt idx="42">
                  <c:v>1.7599989990145593</c:v>
                </c:pt>
                <c:pt idx="43">
                  <c:v>1.9353700456241116</c:v>
                </c:pt>
                <c:pt idx="44">
                  <c:v>2.1277377316895052</c:v>
                </c:pt>
                <c:pt idx="45">
                  <c:v>2.3386555307952475</c:v>
                </c:pt>
                <c:pt idx="46">
                  <c:v>2.5698012796798615</c:v>
                </c:pt>
                <c:pt idx="47">
                  <c:v>2.8229840308896601</c:v>
                </c:pt>
                <c:pt idx="48">
                  <c:v>3.1001507839675364</c:v>
                </c:pt>
                <c:pt idx="49">
                  <c:v>3.4033930194035502</c:v>
                </c:pt>
                <c:pt idx="50">
                  <c:v>3.7349529631734528</c:v>
                </c:pt>
                <c:pt idx="51">
                  <c:v>4.0972295198436024</c:v>
                </c:pt>
                <c:pt idx="52">
                  <c:v>4.4927838307677579</c:v>
                </c:pt>
                <c:pt idx="53">
                  <c:v>4.9243444427519094</c:v>
                </c:pt>
                <c:pt idx="54">
                  <c:v>5.3948121135341589</c:v>
                </c:pt>
                <c:pt idx="55">
                  <c:v>5.9072643350133749</c:v>
                </c:pt>
                <c:pt idx="56">
                  <c:v>6.4649597242391463</c:v>
                </c:pt>
                <c:pt idx="57">
                  <c:v>7.0713425156362923</c:v>
                </c:pt>
                <c:pt idx="58">
                  <c:v>7.7300474842703242</c:v>
                </c:pt>
                <c:pt idx="59">
                  <c:v>8.4449057358311101</c:v>
                </c:pt>
                <c:pt idx="60">
                  <c:v>9.2199519088818285</c:v>
                </c:pt>
                <c:pt idx="61">
                  <c:v>10.059433440788112</c:v>
                </c:pt>
                <c:pt idx="62">
                  <c:v>10.967822640104787</c:v>
                </c:pt>
                <c:pt idx="63">
                  <c:v>11.949832372314313</c:v>
                </c:pt>
                <c:pt idx="64">
                  <c:v>13.010436188365244</c:v>
                </c:pt>
                <c:pt idx="65">
                  <c:v>14.154893691645409</c:v>
                </c:pt>
                <c:pt idx="66">
                  <c:v>15.388781835048157</c:v>
                </c:pt>
                <c:pt idx="67">
                  <c:v>16.718032654655847</c:v>
                </c:pt>
                <c:pt idx="68">
                  <c:v>18.148977673963344</c:v>
                </c:pt>
                <c:pt idx="69">
                  <c:v>19.688398852545944</c:v>
                </c:pt>
                <c:pt idx="70">
                  <c:v>21.343585513200406</c:v>
                </c:pt>
                <c:pt idx="71">
                  <c:v>23.122396177213304</c:v>
                </c:pt>
                <c:pt idx="72">
                  <c:v>25.033323690930821</c:v>
                </c:pt>
                <c:pt idx="73">
                  <c:v>27.08556146577423</c:v>
                </c:pt>
                <c:pt idx="74">
                  <c:v>29.289068108206664</c:v>
                </c:pt>
                <c:pt idx="75">
                  <c:v>31.654627214962115</c:v>
                </c:pt>
                <c:pt idx="76">
                  <c:v>34.193898677078202</c:v>
                </c:pt>
                <c:pt idx="77">
                  <c:v>36.919457492398358</c:v>
                </c:pt>
                <c:pt idx="78">
                  <c:v>39.844815841034162</c:v>
                </c:pt>
                <c:pt idx="79">
                  <c:v>42.984424035437627</c:v>
                </c:pt>
                <c:pt idx="80">
                  <c:v>46.353645914844627</c:v>
                </c:pt>
                <c:pt idx="81">
                  <c:v>49.96870431002224</c:v>
                </c:pt>
                <c:pt idx="82">
                  <c:v>53.846592358344743</c:v>
                </c:pt>
                <c:pt idx="83">
                  <c:v>58.004946708104207</c:v>
                </c:pt>
                <c:pt idx="84">
                  <c:v>62.461879031911096</c:v>
                </c:pt>
                <c:pt idx="85">
                  <c:v>67.235762801596849</c:v>
                </c:pt>
                <c:pt idx="86">
                  <c:v>72.344973002681286</c:v>
                </c:pt>
                <c:pt idx="87">
                  <c:v>77.807577435871053</c:v>
                </c:pt>
                <c:pt idx="88">
                  <c:v>83.640979520613271</c:v>
                </c:pt>
                <c:pt idx="89">
                  <c:v>89.861514131676941</c:v>
                </c:pt>
                <c:pt idx="90">
                  <c:v>96.484000000000449</c:v>
                </c:pt>
                <c:pt idx="91">
                  <c:v>103.52125460353227</c:v>
                </c:pt>
                <c:pt idx="92">
                  <c:v>110.98358023397547</c:v>
                </c:pt>
                <c:pt idx="93">
                  <c:v>118.87823297252184</c:v>
                </c:pt>
                <c:pt idx="94">
                  <c:v>127.20888950362645</c:v>
                </c:pt>
                <c:pt idx="95">
                  <c:v>135.97512983824254</c:v>
                </c:pt>
                <c:pt idx="96">
                  <c:v>145.17195684246758</c:v>
                </c:pt>
                <c:pt idx="97">
                  <c:v>154.78937565982372</c:v>
                </c:pt>
                <c:pt idx="98">
                  <c:v>164.8120573334009</c:v>
                </c:pt>
                <c:pt idx="99">
                  <c:v>175.21911084208122</c:v>
                </c:pt>
                <c:pt idx="100">
                  <c:v>185.98398607689435</c:v>
                </c:pt>
                <c:pt idx="101">
                  <c:v>197.0745268114575</c:v>
                </c:pt>
                <c:pt idx="102">
                  <c:v>208.45318742250714</c:v>
                </c:pt>
                <c:pt idx="103">
                  <c:v>220.07742013448674</c:v>
                </c:pt>
                <c:pt idx="104">
                  <c:v>231.90023124043447</c:v>
                </c:pt>
                <c:pt idx="105">
                  <c:v>243.87089562974754</c:v>
                </c:pt>
                <c:pt idx="106">
                  <c:v>255.93580972875318</c:v>
                </c:pt>
                <c:pt idx="107">
                  <c:v>268.0394544190429</c:v>
                </c:pt>
                <c:pt idx="108">
                  <c:v>280.12543242765855</c:v>
                </c:pt>
                <c:pt idx="109">
                  <c:v>292.13753976921919</c:v>
                </c:pt>
                <c:pt idx="110">
                  <c:v>304.02082855736205</c:v>
                </c:pt>
                <c:pt idx="111">
                  <c:v>315.72261912390314</c:v>
                </c:pt>
                <c:pt idx="112">
                  <c:v>327.19342282600769</c:v>
                </c:pt>
                <c:pt idx="113">
                  <c:v>338.38774283507223</c:v>
                </c:pt>
                <c:pt idx="114">
                  <c:v>349.26472799998589</c:v>
                </c:pt>
                <c:pt idx="115">
                  <c:v>359.78866382037063</c:v>
                </c:pt>
                <c:pt idx="116">
                  <c:v>369.92929385264688</c:v>
                </c:pt>
                <c:pt idx="117">
                  <c:v>379.66197374289408</c:v>
                </c:pt>
                <c:pt idx="118">
                  <c:v>388.96766789603771</c:v>
                </c:pt>
                <c:pt idx="119">
                  <c:v>397.83280508824487</c:v>
                </c:pt>
                <c:pt idx="120">
                  <c:v>406.24901384774904</c:v>
                </c:pt>
                <c:pt idx="121">
                  <c:v>414.21276110541015</c:v>
                </c:pt>
                <c:pt idx="122">
                  <c:v>421.72491855670279</c:v>
                </c:pt>
                <c:pt idx="123">
                  <c:v>428.79028061522024</c:v>
                </c:pt>
                <c:pt idx="124">
                  <c:v>435.41705608636954</c:v>
                </c:pt>
                <c:pt idx="125">
                  <c:v>441.61635309258338</c:v>
                </c:pt>
                <c:pt idx="126">
                  <c:v>447.40167367446077</c:v>
                </c:pt>
                <c:pt idx="127">
                  <c:v>452.78843117561115</c:v>
                </c:pt>
                <c:pt idx="128">
                  <c:v>457.79350023849173</c:v>
                </c:pt>
                <c:pt idx="129">
                  <c:v>462.43480617850537</c:v>
                </c:pt>
                <c:pt idx="130">
                  <c:v>466.73095778763155</c:v>
                </c:pt>
                <c:pt idx="131">
                  <c:v>470.70092531585976</c:v>
                </c:pt>
                <c:pt idx="132">
                  <c:v>474.36376351284474</c:v>
                </c:pt>
                <c:pt idx="133">
                  <c:v>477.73837817329462</c:v>
                </c:pt>
                <c:pt idx="134">
                  <c:v>480.84333358395838</c:v>
                </c:pt>
                <c:pt idx="135">
                  <c:v>483.69669756956586</c:v>
                </c:pt>
                <c:pt idx="136">
                  <c:v>486.31592042468429</c:v>
                </c:pt>
                <c:pt idx="137">
                  <c:v>488.71774384236829</c:v>
                </c:pt>
                <c:pt idx="138">
                  <c:v>490.918135955433</c:v>
                </c:pt>
                <c:pt idx="139">
                  <c:v>492.93224874479824</c:v>
                </c:pt>
                <c:pt idx="140">
                  <c:v>494.77439430033201</c:v>
                </c:pt>
                <c:pt idx="141">
                  <c:v>496.45803670954268</c:v>
                </c:pt>
                <c:pt idx="142">
                  <c:v>497.9957966708609</c:v>
                </c:pt>
                <c:pt idx="143">
                  <c:v>499.39946626082326</c:v>
                </c:pt>
                <c:pt idx="144">
                  <c:v>500.68003161269564</c:v>
                </c:pt>
                <c:pt idx="145">
                  <c:v>501.84770157729122</c:v>
                </c:pt>
                <c:pt idx="146">
                  <c:v>502.91194072817518</c:v>
                </c:pt>
                <c:pt idx="147">
                  <c:v>503.8815053387118</c:v>
                </c:pt>
                <c:pt idx="148">
                  <c:v>504.76448119598189</c:v>
                </c:pt>
                <c:pt idx="149">
                  <c:v>505.56832232608775</c:v>
                </c:pt>
                <c:pt idx="150">
                  <c:v>506.2998898873152</c:v>
                </c:pt>
                <c:pt idx="151">
                  <c:v>506.96549064476113</c:v>
                </c:pt>
                <c:pt idx="152">
                  <c:v>507.5709145728631</c:v>
                </c:pt>
                <c:pt idx="153">
                  <c:v>508.12147124433818</c:v>
                </c:pt>
                <c:pt idx="154">
                  <c:v>508.62202475768908</c:v>
                </c:pt>
                <c:pt idx="155">
                  <c:v>509.0770270315075</c:v>
                </c:pt>
                <c:pt idx="156">
                  <c:v>509.49054935728361</c:v>
                </c:pt>
                <c:pt idx="157">
                  <c:v>509.86631215168239</c:v>
                </c:pt>
                <c:pt idx="158">
                  <c:v>510.20771289010736</c:v>
                </c:pt>
                <c:pt idx="159">
                  <c:v>510.51785223402936</c:v>
                </c:pt>
                <c:pt idx="160">
                  <c:v>510.79955838843932</c:v>
                </c:pt>
                <c:pt idx="161">
                  <c:v>511.05540974421388</c:v>
                </c:pt>
                <c:pt idx="162">
                  <c:v>511.28775587206701</c:v>
                </c:pt>
                <c:pt idx="163">
                  <c:v>511.49873694489042</c:v>
                </c:pt>
                <c:pt idx="164">
                  <c:v>511.69030166996981</c:v>
                </c:pt>
                <c:pt idx="165">
                  <c:v>511.86422381628694</c:v>
                </c:pt>
                <c:pt idx="166">
                  <c:v>512.02211742266468</c:v>
                </c:pt>
                <c:pt idx="167">
                  <c:v>512.16545077244564</c:v>
                </c:pt>
                <c:pt idx="168">
                  <c:v>512.29555921870792</c:v>
                </c:pt>
                <c:pt idx="169">
                  <c:v>512.41365694089166</c:v>
                </c:pt>
                <c:pt idx="170">
                  <c:v>512.52084771144098</c:v>
                </c:pt>
                <c:pt idx="171">
                  <c:v>512.61813474637256</c:v>
                </c:pt>
                <c:pt idx="172">
                  <c:v>512.70642971060215</c:v>
                </c:pt>
                <c:pt idx="173">
                  <c:v>512.78656094462713</c:v>
                </c:pt>
                <c:pt idx="174">
                  <c:v>512.85928097436317</c:v>
                </c:pt>
                <c:pt idx="175">
                  <c:v>512.92527336356613</c:v>
                </c:pt>
                <c:pt idx="176">
                  <c:v>512.98515896144261</c:v>
                </c:pt>
                <c:pt idx="177">
                  <c:v>513.0395015982233</c:v>
                </c:pt>
                <c:pt idx="178">
                  <c:v>513.08881327237032</c:v>
                </c:pt>
                <c:pt idx="179">
                  <c:v>513.13355887577052</c:v>
                </c:pt>
                <c:pt idx="180">
                  <c:v>513.17416049495273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D8-420D-BEF6-890FD6FD4999}"/>
            </c:ext>
          </c:extLst>
        </c:ser>
        <c:ser>
          <c:idx val="1"/>
          <c:order val="2"/>
          <c:tx>
            <c:v>jc</c:v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'BV MIT Massentransportlim. '!$A$21:$A$201</c:f>
              <c:numCache>
                <c:formatCode>0.000</c:formatCode>
                <c:ptCount val="181"/>
                <c:pt idx="0">
                  <c:v>-0.45</c:v>
                </c:pt>
                <c:pt idx="1">
                  <c:v>-0.44500000000000001</c:v>
                </c:pt>
                <c:pt idx="2">
                  <c:v>-0.44</c:v>
                </c:pt>
                <c:pt idx="3">
                  <c:v>-0.435</c:v>
                </c:pt>
                <c:pt idx="4">
                  <c:v>-0.43</c:v>
                </c:pt>
                <c:pt idx="5">
                  <c:v>-0.42499999999999999</c:v>
                </c:pt>
                <c:pt idx="6">
                  <c:v>-0.42</c:v>
                </c:pt>
                <c:pt idx="7">
                  <c:v>-0.41499999999999998</c:v>
                </c:pt>
                <c:pt idx="8">
                  <c:v>-0.41</c:v>
                </c:pt>
                <c:pt idx="9">
                  <c:v>-0.40499999999999997</c:v>
                </c:pt>
                <c:pt idx="10">
                  <c:v>-0.39999999999999997</c:v>
                </c:pt>
                <c:pt idx="11">
                  <c:v>-0.39499999999999996</c:v>
                </c:pt>
                <c:pt idx="12">
                  <c:v>-0.38999999999999996</c:v>
                </c:pt>
                <c:pt idx="13">
                  <c:v>-0.38499999999999995</c:v>
                </c:pt>
                <c:pt idx="14">
                  <c:v>-0.37999999999999995</c:v>
                </c:pt>
                <c:pt idx="15">
                  <c:v>-0.37499999999999994</c:v>
                </c:pt>
                <c:pt idx="16">
                  <c:v>-0.36999999999999994</c:v>
                </c:pt>
                <c:pt idx="17">
                  <c:v>-0.36499999999999994</c:v>
                </c:pt>
                <c:pt idx="18">
                  <c:v>-0.35999999999999993</c:v>
                </c:pt>
                <c:pt idx="19">
                  <c:v>-0.35499999999999993</c:v>
                </c:pt>
                <c:pt idx="20">
                  <c:v>-0.34999999999999992</c:v>
                </c:pt>
                <c:pt idx="21">
                  <c:v>-0.34499999999999992</c:v>
                </c:pt>
                <c:pt idx="22">
                  <c:v>-0.33999999999999991</c:v>
                </c:pt>
                <c:pt idx="23">
                  <c:v>-0.33499999999999991</c:v>
                </c:pt>
                <c:pt idx="24">
                  <c:v>-0.3299999999999999</c:v>
                </c:pt>
                <c:pt idx="25">
                  <c:v>-0.3249999999999999</c:v>
                </c:pt>
                <c:pt idx="26">
                  <c:v>-0.3199999999999999</c:v>
                </c:pt>
                <c:pt idx="27">
                  <c:v>-0.31499999999999989</c:v>
                </c:pt>
                <c:pt idx="28">
                  <c:v>-0.30999999999999989</c:v>
                </c:pt>
                <c:pt idx="29">
                  <c:v>-0.30499999999999988</c:v>
                </c:pt>
                <c:pt idx="30">
                  <c:v>-0.29999999999999988</c:v>
                </c:pt>
                <c:pt idx="31">
                  <c:v>-0.29499999999999987</c:v>
                </c:pt>
                <c:pt idx="32">
                  <c:v>-0.28999999999999987</c:v>
                </c:pt>
                <c:pt idx="33">
                  <c:v>-0.28499999999999986</c:v>
                </c:pt>
                <c:pt idx="34">
                  <c:v>-0.27999999999999986</c:v>
                </c:pt>
                <c:pt idx="35">
                  <c:v>-0.27499999999999986</c:v>
                </c:pt>
                <c:pt idx="36">
                  <c:v>-0.26999999999999985</c:v>
                </c:pt>
                <c:pt idx="37">
                  <c:v>-0.26499999999999985</c:v>
                </c:pt>
                <c:pt idx="38">
                  <c:v>-0.25999999999999984</c:v>
                </c:pt>
                <c:pt idx="39">
                  <c:v>-0.25499999999999984</c:v>
                </c:pt>
                <c:pt idx="40">
                  <c:v>-0.24999999999999983</c:v>
                </c:pt>
                <c:pt idx="41">
                  <c:v>-0.24499999999999983</c:v>
                </c:pt>
                <c:pt idx="42">
                  <c:v>-0.23999999999999982</c:v>
                </c:pt>
                <c:pt idx="43">
                  <c:v>-0.23499999999999982</c:v>
                </c:pt>
                <c:pt idx="44">
                  <c:v>-0.22999999999999982</c:v>
                </c:pt>
                <c:pt idx="45">
                  <c:v>-0.22499999999999981</c:v>
                </c:pt>
                <c:pt idx="46">
                  <c:v>-0.21999999999999981</c:v>
                </c:pt>
                <c:pt idx="47">
                  <c:v>-0.2149999999999998</c:v>
                </c:pt>
                <c:pt idx="48">
                  <c:v>-0.2099999999999998</c:v>
                </c:pt>
                <c:pt idx="49">
                  <c:v>-0.20499999999999979</c:v>
                </c:pt>
                <c:pt idx="50">
                  <c:v>-0.19999999999999979</c:v>
                </c:pt>
                <c:pt idx="51">
                  <c:v>-0.19499999999999978</c:v>
                </c:pt>
                <c:pt idx="52">
                  <c:v>-0.18999999999999978</c:v>
                </c:pt>
                <c:pt idx="53">
                  <c:v>-0.18499999999999978</c:v>
                </c:pt>
                <c:pt idx="54">
                  <c:v>-0.17999999999999977</c:v>
                </c:pt>
                <c:pt idx="55">
                  <c:v>-0.17499999999999977</c:v>
                </c:pt>
                <c:pt idx="56">
                  <c:v>-0.16999999999999976</c:v>
                </c:pt>
                <c:pt idx="57">
                  <c:v>-0.16499999999999976</c:v>
                </c:pt>
                <c:pt idx="58">
                  <c:v>-0.15999999999999975</c:v>
                </c:pt>
                <c:pt idx="59">
                  <c:v>-0.15499999999999975</c:v>
                </c:pt>
                <c:pt idx="60">
                  <c:v>-0.14999999999999974</c:v>
                </c:pt>
                <c:pt idx="61">
                  <c:v>-0.14499999999999974</c:v>
                </c:pt>
                <c:pt idx="62">
                  <c:v>-0.13999999999999974</c:v>
                </c:pt>
                <c:pt idx="63">
                  <c:v>-0.13499999999999973</c:v>
                </c:pt>
                <c:pt idx="64">
                  <c:v>-0.12999999999999973</c:v>
                </c:pt>
                <c:pt idx="65">
                  <c:v>-0.12499999999999972</c:v>
                </c:pt>
                <c:pt idx="66">
                  <c:v>-0.11999999999999972</c:v>
                </c:pt>
                <c:pt idx="67">
                  <c:v>-0.11499999999999971</c:v>
                </c:pt>
                <c:pt idx="68">
                  <c:v>-0.10999999999999971</c:v>
                </c:pt>
                <c:pt idx="69">
                  <c:v>-0.1049999999999997</c:v>
                </c:pt>
                <c:pt idx="70">
                  <c:v>-9.99999999999997E-2</c:v>
                </c:pt>
                <c:pt idx="71">
                  <c:v>-9.4999999999999696E-2</c:v>
                </c:pt>
                <c:pt idx="72">
                  <c:v>-8.9999999999999691E-2</c:v>
                </c:pt>
                <c:pt idx="73">
                  <c:v>-8.4999999999999687E-2</c:v>
                </c:pt>
                <c:pt idx="74">
                  <c:v>-7.9999999999999682E-2</c:v>
                </c:pt>
                <c:pt idx="75">
                  <c:v>-7.4999999999999678E-2</c:v>
                </c:pt>
                <c:pt idx="76">
                  <c:v>-6.9999999999999674E-2</c:v>
                </c:pt>
                <c:pt idx="77">
                  <c:v>-6.4999999999999669E-2</c:v>
                </c:pt>
                <c:pt idx="78">
                  <c:v>-5.9999999999999672E-2</c:v>
                </c:pt>
                <c:pt idx="79">
                  <c:v>-5.4999999999999674E-2</c:v>
                </c:pt>
                <c:pt idx="80">
                  <c:v>-4.9999999999999677E-2</c:v>
                </c:pt>
                <c:pt idx="81">
                  <c:v>-4.4999999999999679E-2</c:v>
                </c:pt>
                <c:pt idx="82">
                  <c:v>-3.9999999999999682E-2</c:v>
                </c:pt>
                <c:pt idx="83">
                  <c:v>-3.4999999999999684E-2</c:v>
                </c:pt>
                <c:pt idx="84">
                  <c:v>-2.9999999999999683E-2</c:v>
                </c:pt>
                <c:pt idx="85">
                  <c:v>-2.4999999999999682E-2</c:v>
                </c:pt>
                <c:pt idx="86">
                  <c:v>-1.9999999999999681E-2</c:v>
                </c:pt>
                <c:pt idx="87">
                  <c:v>-1.499999999999968E-2</c:v>
                </c:pt>
                <c:pt idx="88">
                  <c:v>-9.9999999999996793E-3</c:v>
                </c:pt>
                <c:pt idx="89">
                  <c:v>-4.9999999999996792E-3</c:v>
                </c:pt>
                <c:pt idx="90">
                  <c:v>3.2092384305570931E-16</c:v>
                </c:pt>
                <c:pt idx="91">
                  <c:v>5.000000000000321E-3</c:v>
                </c:pt>
                <c:pt idx="92">
                  <c:v>1.0000000000000321E-2</c:v>
                </c:pt>
                <c:pt idx="93">
                  <c:v>1.5000000000000322E-2</c:v>
                </c:pt>
                <c:pt idx="94">
                  <c:v>2.0000000000000323E-2</c:v>
                </c:pt>
                <c:pt idx="95">
                  <c:v>2.5000000000000324E-2</c:v>
                </c:pt>
                <c:pt idx="96">
                  <c:v>3.0000000000000325E-2</c:v>
                </c:pt>
                <c:pt idx="97">
                  <c:v>3.5000000000000323E-2</c:v>
                </c:pt>
                <c:pt idx="98">
                  <c:v>4.000000000000032E-2</c:v>
                </c:pt>
                <c:pt idx="99">
                  <c:v>4.5000000000000318E-2</c:v>
                </c:pt>
                <c:pt idx="100">
                  <c:v>5.0000000000000315E-2</c:v>
                </c:pt>
                <c:pt idx="101">
                  <c:v>5.5000000000000313E-2</c:v>
                </c:pt>
                <c:pt idx="102">
                  <c:v>6.000000000000031E-2</c:v>
                </c:pt>
                <c:pt idx="103">
                  <c:v>6.5000000000000308E-2</c:v>
                </c:pt>
                <c:pt idx="104">
                  <c:v>7.0000000000000312E-2</c:v>
                </c:pt>
                <c:pt idx="105">
                  <c:v>7.5000000000000316E-2</c:v>
                </c:pt>
                <c:pt idx="106">
                  <c:v>8.0000000000000321E-2</c:v>
                </c:pt>
                <c:pt idx="107">
                  <c:v>8.5000000000000325E-2</c:v>
                </c:pt>
                <c:pt idx="108">
                  <c:v>9.000000000000033E-2</c:v>
                </c:pt>
                <c:pt idx="109">
                  <c:v>9.5000000000000334E-2</c:v>
                </c:pt>
                <c:pt idx="110">
                  <c:v>0.10000000000000034</c:v>
                </c:pt>
                <c:pt idx="111">
                  <c:v>0.10500000000000034</c:v>
                </c:pt>
                <c:pt idx="112">
                  <c:v>0.11000000000000035</c:v>
                </c:pt>
                <c:pt idx="113">
                  <c:v>0.11500000000000035</c:v>
                </c:pt>
                <c:pt idx="114">
                  <c:v>0.12000000000000036</c:v>
                </c:pt>
                <c:pt idx="115">
                  <c:v>0.12500000000000036</c:v>
                </c:pt>
                <c:pt idx="116">
                  <c:v>0.13000000000000037</c:v>
                </c:pt>
                <c:pt idx="117">
                  <c:v>0.13500000000000037</c:v>
                </c:pt>
                <c:pt idx="118">
                  <c:v>0.14000000000000037</c:v>
                </c:pt>
                <c:pt idx="119">
                  <c:v>0.14500000000000038</c:v>
                </c:pt>
                <c:pt idx="120">
                  <c:v>0.15000000000000038</c:v>
                </c:pt>
                <c:pt idx="121">
                  <c:v>0.15500000000000039</c:v>
                </c:pt>
                <c:pt idx="122">
                  <c:v>0.16000000000000039</c:v>
                </c:pt>
                <c:pt idx="123">
                  <c:v>0.1650000000000004</c:v>
                </c:pt>
                <c:pt idx="124">
                  <c:v>0.1700000000000004</c:v>
                </c:pt>
                <c:pt idx="125">
                  <c:v>0.17500000000000041</c:v>
                </c:pt>
                <c:pt idx="126">
                  <c:v>0.18000000000000041</c:v>
                </c:pt>
                <c:pt idx="127">
                  <c:v>0.18500000000000041</c:v>
                </c:pt>
                <c:pt idx="128">
                  <c:v>0.19000000000000042</c:v>
                </c:pt>
                <c:pt idx="129">
                  <c:v>0.19500000000000042</c:v>
                </c:pt>
                <c:pt idx="130">
                  <c:v>0.20000000000000043</c:v>
                </c:pt>
                <c:pt idx="131">
                  <c:v>0.20500000000000043</c:v>
                </c:pt>
                <c:pt idx="132">
                  <c:v>0.21000000000000044</c:v>
                </c:pt>
                <c:pt idx="133">
                  <c:v>0.21500000000000044</c:v>
                </c:pt>
                <c:pt idx="134">
                  <c:v>0.22000000000000045</c:v>
                </c:pt>
                <c:pt idx="135">
                  <c:v>0.22500000000000045</c:v>
                </c:pt>
                <c:pt idx="136">
                  <c:v>0.23000000000000045</c:v>
                </c:pt>
                <c:pt idx="137">
                  <c:v>0.23500000000000046</c:v>
                </c:pt>
                <c:pt idx="138">
                  <c:v>0.24000000000000046</c:v>
                </c:pt>
                <c:pt idx="139">
                  <c:v>0.24500000000000047</c:v>
                </c:pt>
                <c:pt idx="140">
                  <c:v>0.25000000000000044</c:v>
                </c:pt>
                <c:pt idx="141">
                  <c:v>0.25500000000000045</c:v>
                </c:pt>
                <c:pt idx="142">
                  <c:v>0.26000000000000045</c:v>
                </c:pt>
                <c:pt idx="143">
                  <c:v>0.26500000000000046</c:v>
                </c:pt>
                <c:pt idx="144">
                  <c:v>0.27000000000000046</c:v>
                </c:pt>
                <c:pt idx="145">
                  <c:v>0.27500000000000047</c:v>
                </c:pt>
                <c:pt idx="146">
                  <c:v>0.28000000000000047</c:v>
                </c:pt>
                <c:pt idx="147">
                  <c:v>0.28500000000000048</c:v>
                </c:pt>
                <c:pt idx="148">
                  <c:v>0.29000000000000048</c:v>
                </c:pt>
                <c:pt idx="149">
                  <c:v>0.29500000000000048</c:v>
                </c:pt>
                <c:pt idx="150">
                  <c:v>0.30000000000000049</c:v>
                </c:pt>
                <c:pt idx="151">
                  <c:v>0.30500000000000049</c:v>
                </c:pt>
                <c:pt idx="152">
                  <c:v>0.3100000000000005</c:v>
                </c:pt>
                <c:pt idx="153">
                  <c:v>0.3150000000000005</c:v>
                </c:pt>
                <c:pt idx="154">
                  <c:v>0.32000000000000051</c:v>
                </c:pt>
                <c:pt idx="155">
                  <c:v>0.32500000000000051</c:v>
                </c:pt>
                <c:pt idx="156">
                  <c:v>0.33000000000000052</c:v>
                </c:pt>
                <c:pt idx="157">
                  <c:v>0.33500000000000052</c:v>
                </c:pt>
                <c:pt idx="158">
                  <c:v>0.34000000000000052</c:v>
                </c:pt>
                <c:pt idx="159">
                  <c:v>0.34500000000000053</c:v>
                </c:pt>
                <c:pt idx="160">
                  <c:v>0.35000000000000053</c:v>
                </c:pt>
                <c:pt idx="161">
                  <c:v>0.35500000000000054</c:v>
                </c:pt>
                <c:pt idx="162">
                  <c:v>0.36000000000000054</c:v>
                </c:pt>
                <c:pt idx="163">
                  <c:v>0.36500000000000055</c:v>
                </c:pt>
                <c:pt idx="164">
                  <c:v>0.37000000000000055</c:v>
                </c:pt>
                <c:pt idx="165">
                  <c:v>0.37500000000000056</c:v>
                </c:pt>
                <c:pt idx="166">
                  <c:v>0.38000000000000056</c:v>
                </c:pt>
                <c:pt idx="167">
                  <c:v>0.38500000000000056</c:v>
                </c:pt>
                <c:pt idx="168">
                  <c:v>0.39000000000000057</c:v>
                </c:pt>
                <c:pt idx="169">
                  <c:v>0.39500000000000057</c:v>
                </c:pt>
                <c:pt idx="170">
                  <c:v>0.40000000000000058</c:v>
                </c:pt>
                <c:pt idx="171">
                  <c:v>0.40500000000000058</c:v>
                </c:pt>
                <c:pt idx="172">
                  <c:v>0.41000000000000059</c:v>
                </c:pt>
                <c:pt idx="173">
                  <c:v>0.41500000000000059</c:v>
                </c:pt>
                <c:pt idx="174">
                  <c:v>0.4200000000000006</c:v>
                </c:pt>
                <c:pt idx="175">
                  <c:v>0.4250000000000006</c:v>
                </c:pt>
                <c:pt idx="176">
                  <c:v>0.4300000000000006</c:v>
                </c:pt>
                <c:pt idx="177">
                  <c:v>0.43500000000000061</c:v>
                </c:pt>
                <c:pt idx="178">
                  <c:v>0.44000000000000061</c:v>
                </c:pt>
                <c:pt idx="179">
                  <c:v>0.44500000000000062</c:v>
                </c:pt>
                <c:pt idx="180">
                  <c:v>0.45000000000000062</c:v>
                </c:pt>
              </c:numCache>
            </c:numRef>
          </c:xVal>
          <c:yVal>
            <c:numRef>
              <c:f>'BV MIT Massentransportlim. '!$H$21:$H$201</c:f>
              <c:numCache>
                <c:formatCode>0.00E+00</c:formatCode>
                <c:ptCount val="181"/>
                <c:pt idx="0">
                  <c:v>-513.17416049494727</c:v>
                </c:pt>
                <c:pt idx="1">
                  <c:v>-513.13355887576415</c:v>
                </c:pt>
                <c:pt idx="2">
                  <c:v>-513.08881327236395</c:v>
                </c:pt>
                <c:pt idx="3">
                  <c:v>-513.03950159821693</c:v>
                </c:pt>
                <c:pt idx="4">
                  <c:v>-512.98515896162166</c:v>
                </c:pt>
                <c:pt idx="5">
                  <c:v>-512.92527336347564</c:v>
                </c:pt>
                <c:pt idx="6">
                  <c:v>-512.85928097435669</c:v>
                </c:pt>
                <c:pt idx="7">
                  <c:v>-512.78656094462156</c:v>
                </c:pt>
                <c:pt idx="8">
                  <c:v>-512.70642971065865</c:v>
                </c:pt>
                <c:pt idx="9">
                  <c:v>-512.6181347463662</c:v>
                </c:pt>
                <c:pt idx="10">
                  <c:v>-512.52084771143461</c:v>
                </c:pt>
                <c:pt idx="11">
                  <c:v>-512.41365694088529</c:v>
                </c:pt>
                <c:pt idx="12">
                  <c:v>-512.29555921870156</c:v>
                </c:pt>
                <c:pt idx="13">
                  <c:v>-512.16545077247827</c:v>
                </c:pt>
                <c:pt idx="14">
                  <c:v>-512.02211742265877</c:v>
                </c:pt>
                <c:pt idx="15">
                  <c:v>-511.86422381631286</c:v>
                </c:pt>
                <c:pt idx="16">
                  <c:v>-511.69030166999272</c:v>
                </c:pt>
                <c:pt idx="17">
                  <c:v>-511.49873694488451</c:v>
                </c:pt>
                <c:pt idx="18">
                  <c:v>-511.28775587206115</c:v>
                </c:pt>
                <c:pt idx="19">
                  <c:v>-511.05540974421876</c:v>
                </c:pt>
                <c:pt idx="20">
                  <c:v>-510.79955838845251</c:v>
                </c:pt>
                <c:pt idx="21">
                  <c:v>-510.51785223401407</c:v>
                </c:pt>
                <c:pt idx="22">
                  <c:v>-510.20771289010906</c:v>
                </c:pt>
                <c:pt idx="23">
                  <c:v>-509.86631215169069</c:v>
                </c:pt>
                <c:pt idx="24">
                  <c:v>-509.49054935728435</c:v>
                </c:pt>
                <c:pt idx="25">
                  <c:v>-509.07702703150767</c:v>
                </c:pt>
                <c:pt idx="26">
                  <c:v>-508.62202475768322</c:v>
                </c:pt>
                <c:pt idx="27">
                  <c:v>-508.12147124433716</c:v>
                </c:pt>
                <c:pt idx="28">
                  <c:v>-507.57091457285725</c:v>
                </c:pt>
                <c:pt idx="29">
                  <c:v>-506.96549064475528</c:v>
                </c:pt>
                <c:pt idx="30">
                  <c:v>-506.2998898873131</c:v>
                </c:pt>
                <c:pt idx="31">
                  <c:v>-505.56832232608531</c:v>
                </c:pt>
                <c:pt idx="32">
                  <c:v>-504.76448119598467</c:v>
                </c:pt>
                <c:pt idx="33">
                  <c:v>-503.88150533871107</c:v>
                </c:pt>
                <c:pt idx="34">
                  <c:v>-502.91194072817393</c:v>
                </c:pt>
                <c:pt idx="35">
                  <c:v>-501.84770157728951</c:v>
                </c:pt>
                <c:pt idx="36">
                  <c:v>-500.68003161269394</c:v>
                </c:pt>
                <c:pt idx="37">
                  <c:v>-499.39946626082121</c:v>
                </c:pt>
                <c:pt idx="38">
                  <c:v>-497.99579667086022</c:v>
                </c:pt>
                <c:pt idx="39">
                  <c:v>-496.4580367095416</c:v>
                </c:pt>
                <c:pt idx="40">
                  <c:v>-494.77439430033183</c:v>
                </c:pt>
                <c:pt idx="41">
                  <c:v>-492.93224874479716</c:v>
                </c:pt>
                <c:pt idx="42">
                  <c:v>-490.91813595543374</c:v>
                </c:pt>
                <c:pt idx="43">
                  <c:v>-488.71774384236744</c:v>
                </c:pt>
                <c:pt idx="44">
                  <c:v>-486.31592042468395</c:v>
                </c:pt>
                <c:pt idx="45">
                  <c:v>-483.69669756956495</c:v>
                </c:pt>
                <c:pt idx="46">
                  <c:v>-480.84333358395867</c:v>
                </c:pt>
                <c:pt idx="47">
                  <c:v>-477.73837817329564</c:v>
                </c:pt>
                <c:pt idx="48">
                  <c:v>-474.36376351284468</c:v>
                </c:pt>
                <c:pt idx="49">
                  <c:v>-470.70092531585908</c:v>
                </c:pt>
                <c:pt idx="50">
                  <c:v>-466.73095778763098</c:v>
                </c:pt>
                <c:pt idx="51">
                  <c:v>-462.43480617850543</c:v>
                </c:pt>
                <c:pt idx="52">
                  <c:v>-457.79350023849037</c:v>
                </c:pt>
                <c:pt idx="53">
                  <c:v>-452.78843117561092</c:v>
                </c:pt>
                <c:pt idx="54">
                  <c:v>-447.40167367445946</c:v>
                </c:pt>
                <c:pt idx="55">
                  <c:v>-441.61635309258304</c:v>
                </c:pt>
                <c:pt idx="56">
                  <c:v>-435.4170560863688</c:v>
                </c:pt>
                <c:pt idx="57">
                  <c:v>-428.79028061521939</c:v>
                </c:pt>
                <c:pt idx="58">
                  <c:v>-421.72491855670182</c:v>
                </c:pt>
                <c:pt idx="59">
                  <c:v>-414.21276110540919</c:v>
                </c:pt>
                <c:pt idx="60">
                  <c:v>-406.2490138477479</c:v>
                </c:pt>
                <c:pt idx="61">
                  <c:v>-397.8328050882435</c:v>
                </c:pt>
                <c:pt idx="62">
                  <c:v>-388.96766789603663</c:v>
                </c:pt>
                <c:pt idx="63">
                  <c:v>-379.66197374289277</c:v>
                </c:pt>
                <c:pt idx="64">
                  <c:v>-369.92929385264546</c:v>
                </c:pt>
                <c:pt idx="65">
                  <c:v>-359.78866382036938</c:v>
                </c:pt>
                <c:pt idx="66">
                  <c:v>-349.26472799998453</c:v>
                </c:pt>
                <c:pt idx="67">
                  <c:v>-338.38774283507081</c:v>
                </c:pt>
                <c:pt idx="68">
                  <c:v>-327.19342282600633</c:v>
                </c:pt>
                <c:pt idx="69">
                  <c:v>-315.72261912390172</c:v>
                </c:pt>
                <c:pt idx="70">
                  <c:v>-304.02082855736046</c:v>
                </c:pt>
                <c:pt idx="71">
                  <c:v>-292.1375397692176</c:v>
                </c:pt>
                <c:pt idx="72">
                  <c:v>-280.12543242765696</c:v>
                </c:pt>
                <c:pt idx="73">
                  <c:v>-268.03945441904136</c:v>
                </c:pt>
                <c:pt idx="74">
                  <c:v>-255.93580972875165</c:v>
                </c:pt>
                <c:pt idx="75">
                  <c:v>-243.87089562974597</c:v>
                </c:pt>
                <c:pt idx="76">
                  <c:v>-231.90023124043296</c:v>
                </c:pt>
                <c:pt idx="77">
                  <c:v>-220.07742013448529</c:v>
                </c:pt>
                <c:pt idx="78">
                  <c:v>-208.45318742250566</c:v>
                </c:pt>
                <c:pt idx="79">
                  <c:v>-197.07452681145605</c:v>
                </c:pt>
                <c:pt idx="80">
                  <c:v>-185.98398607689299</c:v>
                </c:pt>
                <c:pt idx="81">
                  <c:v>-175.21911084207989</c:v>
                </c:pt>
                <c:pt idx="82">
                  <c:v>-164.81205733339959</c:v>
                </c:pt>
                <c:pt idx="83">
                  <c:v>-154.78937565982247</c:v>
                </c:pt>
                <c:pt idx="84">
                  <c:v>-145.17195684246641</c:v>
                </c:pt>
                <c:pt idx="85">
                  <c:v>-135.97512983824137</c:v>
                </c:pt>
                <c:pt idx="86">
                  <c:v>-127.20888950362537</c:v>
                </c:pt>
                <c:pt idx="87">
                  <c:v>-118.87823297252081</c:v>
                </c:pt>
                <c:pt idx="88">
                  <c:v>-110.98358023397449</c:v>
                </c:pt>
                <c:pt idx="89">
                  <c:v>-103.52125460353132</c:v>
                </c:pt>
                <c:pt idx="90">
                  <c:v>-96.483999999999583</c:v>
                </c:pt>
                <c:pt idx="91">
                  <c:v>-89.861514131676117</c:v>
                </c:pt>
                <c:pt idx="92">
                  <c:v>-83.64097952061249</c:v>
                </c:pt>
                <c:pt idx="93">
                  <c:v>-77.807577435870314</c:v>
                </c:pt>
                <c:pt idx="94">
                  <c:v>-72.34497300268059</c:v>
                </c:pt>
                <c:pt idx="95">
                  <c:v>-67.235762801596223</c:v>
                </c:pt>
                <c:pt idx="96">
                  <c:v>-62.46187903191052</c:v>
                </c:pt>
                <c:pt idx="97">
                  <c:v>-58.004946708103652</c:v>
                </c:pt>
                <c:pt idx="98">
                  <c:v>-53.846592358344246</c:v>
                </c:pt>
                <c:pt idx="99">
                  <c:v>-49.968704310021749</c:v>
                </c:pt>
                <c:pt idx="100">
                  <c:v>-46.353645914844179</c:v>
                </c:pt>
                <c:pt idx="101">
                  <c:v>-42.984424035437215</c:v>
                </c:pt>
                <c:pt idx="102">
                  <c:v>-39.844815841033785</c:v>
                </c:pt>
                <c:pt idx="103">
                  <c:v>-36.919457492398003</c:v>
                </c:pt>
                <c:pt idx="104">
                  <c:v>-34.193898677077868</c:v>
                </c:pt>
                <c:pt idx="105">
                  <c:v>-31.65462721496181</c:v>
                </c:pt>
                <c:pt idx="106">
                  <c:v>-29.289068108206369</c:v>
                </c:pt>
                <c:pt idx="107">
                  <c:v>-27.085561465773957</c:v>
                </c:pt>
                <c:pt idx="108">
                  <c:v>-25.033323690930565</c:v>
                </c:pt>
                <c:pt idx="109">
                  <c:v>-23.122396177213062</c:v>
                </c:pt>
                <c:pt idx="110">
                  <c:v>-21.343585513200182</c:v>
                </c:pt>
                <c:pt idx="111">
                  <c:v>-19.688398852545738</c:v>
                </c:pt>
                <c:pt idx="112">
                  <c:v>-18.148977673963156</c:v>
                </c:pt>
                <c:pt idx="113">
                  <c:v>-16.718032654655673</c:v>
                </c:pt>
                <c:pt idx="114">
                  <c:v>-15.388781835047993</c:v>
                </c:pt>
                <c:pt idx="115">
                  <c:v>-14.154893691645258</c:v>
                </c:pt>
                <c:pt idx="116">
                  <c:v>-13.010436188365103</c:v>
                </c:pt>
                <c:pt idx="117">
                  <c:v>-11.949832372314185</c:v>
                </c:pt>
                <c:pt idx="118">
                  <c:v>-10.967822640104664</c:v>
                </c:pt>
                <c:pt idx="119">
                  <c:v>-10.059433440788002</c:v>
                </c:pt>
                <c:pt idx="120">
                  <c:v>-9.2199519088817254</c:v>
                </c:pt>
                <c:pt idx="121">
                  <c:v>-8.444905735831016</c:v>
                </c:pt>
                <c:pt idx="122">
                  <c:v>-7.7300474842702354</c:v>
                </c:pt>
                <c:pt idx="123">
                  <c:v>-7.0713425156362115</c:v>
                </c:pt>
                <c:pt idx="124">
                  <c:v>-6.4649597242390708</c:v>
                </c:pt>
                <c:pt idx="125">
                  <c:v>-5.9072643350133056</c:v>
                </c:pt>
                <c:pt idx="126">
                  <c:v>-5.3948121135340958</c:v>
                </c:pt>
                <c:pt idx="127">
                  <c:v>-4.9243444427518517</c:v>
                </c:pt>
                <c:pt idx="128">
                  <c:v>-4.4927838307677046</c:v>
                </c:pt>
                <c:pt idx="129">
                  <c:v>-4.0972295198435544</c:v>
                </c:pt>
                <c:pt idx="130">
                  <c:v>-3.7349529631734089</c:v>
                </c:pt>
                <c:pt idx="131">
                  <c:v>-3.4033930194035094</c:v>
                </c:pt>
                <c:pt idx="132">
                  <c:v>-3.1001507839674991</c:v>
                </c:pt>
                <c:pt idx="133">
                  <c:v>-2.8229840308896264</c:v>
                </c:pt>
                <c:pt idx="134">
                  <c:v>-2.5698012796798309</c:v>
                </c:pt>
                <c:pt idx="135">
                  <c:v>-2.3386555307952186</c:v>
                </c:pt>
                <c:pt idx="136">
                  <c:v>-2.1277377316894794</c:v>
                </c:pt>
                <c:pt idx="137">
                  <c:v>-1.9353700456240881</c:v>
                </c:pt>
                <c:pt idx="138">
                  <c:v>-1.7599989990145375</c:v>
                </c:pt>
                <c:pt idx="139">
                  <c:v>-1.6001885818036243</c:v>
                </c:pt>
                <c:pt idx="140">
                  <c:v>-1.4546133706400075</c:v>
                </c:pt>
                <c:pt idx="141">
                  <c:v>-1.3220517376969887</c:v>
                </c:pt>
                <c:pt idx="142">
                  <c:v>-1.2013791997557413</c:v>
                </c:pt>
                <c:pt idx="143">
                  <c:v>-1.0915619534392931</c:v>
                </c:pt>
                <c:pt idx="144">
                  <c:v>-0.99165063376430329</c:v>
                </c:pt>
                <c:pt idx="145">
                  <c:v>-0.90077432485935849</c:v>
                </c:pt>
                <c:pt idx="146">
                  <c:v>-0.81813484403094483</c:v>
                </c:pt>
                <c:pt idx="147">
                  <c:v>-0.74300131348709775</c:v>
                </c:pt>
                <c:pt idx="148">
                  <c:v>-0.6747050280209429</c:v>
                </c:pt>
                <c:pt idx="149">
                  <c:v>-0.6126346218212726</c:v>
                </c:pt>
                <c:pt idx="150">
                  <c:v>-0.55623153328448882</c:v>
                </c:pt>
                <c:pt idx="151">
                  <c:v>-0.50498576319497923</c:v>
                </c:pt>
                <c:pt idx="152">
                  <c:v>-0.45843191884716233</c:v>
                </c:pt>
                <c:pt idx="153">
                  <c:v>-0.41614553452246184</c:v>
                </c:pt>
                <c:pt idx="154">
                  <c:v>-0.37773965712697594</c:v>
                </c:pt>
                <c:pt idx="155">
                  <c:v>-0.34286168466148181</c:v>
                </c:pt>
                <c:pt idx="156">
                  <c:v>-0.31119044446029764</c:v>
                </c:pt>
                <c:pt idx="157">
                  <c:v>-0.2824334977314093</c:v>
                </c:pt>
                <c:pt idx="158">
                  <c:v>-0.25632465679620864</c:v>
                </c:pt>
                <c:pt idx="159">
                  <c:v>-0.2326217015095593</c:v>
                </c:pt>
                <c:pt idx="160">
                  <c:v>-0.21110428159321762</c:v>
                </c:pt>
                <c:pt idx="161">
                  <c:v>-0.19157199199811772</c:v>
                </c:pt>
                <c:pt idx="162">
                  <c:v>-0.17384260889013903</c:v>
                </c:pt>
                <c:pt idx="163">
                  <c:v>-0.1577504744017017</c:v>
                </c:pt>
                <c:pt idx="164">
                  <c:v>-0.14314501888483183</c:v>
                </c:pt>
                <c:pt idx="165">
                  <c:v>-0.12988941002142981</c:v>
                </c:pt>
                <c:pt idx="166">
                  <c:v>-0.11785931877831861</c:v>
                </c:pt>
                <c:pt idx="167">
                  <c:v>-0.10694179282633748</c:v>
                </c:pt>
                <c:pt idx="168">
                  <c:v>-9.7034228665052014E-2</c:v>
                </c:pt>
                <c:pt idx="169">
                  <c:v>-8.8043434300564508E-2</c:v>
                </c:pt>
                <c:pt idx="170">
                  <c:v>-7.98847749082576E-2</c:v>
                </c:pt>
                <c:pt idx="171">
                  <c:v>-7.2481394471441293E-2</c:v>
                </c:pt>
                <c:pt idx="172">
                  <c:v>-6.5763506918349868E-2</c:v>
                </c:pt>
                <c:pt idx="173">
                  <c:v>-5.9667750782312769E-2</c:v>
                </c:pt>
                <c:pt idx="174">
                  <c:v>-5.4136601882521486E-2</c:v>
                </c:pt>
                <c:pt idx="175">
                  <c:v>-4.9117838965573743E-2</c:v>
                </c:pt>
                <c:pt idx="176">
                  <c:v>-4.4564057661295918E-2</c:v>
                </c:pt>
                <c:pt idx="177">
                  <c:v>-4.0432228490990832E-2</c:v>
                </c:pt>
                <c:pt idx="178">
                  <c:v>-3.6683295023236945E-2</c:v>
                </c:pt>
                <c:pt idx="179">
                  <c:v>-3.3281808602873074E-2</c:v>
                </c:pt>
                <c:pt idx="180">
                  <c:v>-3.0195596384165534E-2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D8-420D-BEF6-890FD6FD4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10256"/>
        <c:axId val="1"/>
      </c:scatterChart>
      <c:valAx>
        <c:axId val="1307510256"/>
        <c:scaling>
          <c:orientation val="minMax"/>
          <c:max val="0.5"/>
          <c:min val="-0.5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i="1"/>
                  <a:t>E</a:t>
                </a:r>
                <a:r>
                  <a:rPr lang="de-DE"/>
                  <a:t> / V</a:t>
                </a:r>
              </a:p>
            </c:rich>
          </c:tx>
          <c:layout>
            <c:manualLayout>
              <c:xMode val="edge"/>
              <c:yMode val="edge"/>
              <c:x val="0.49042123521050607"/>
              <c:y val="0.9081050932367397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"/>
        <c:crossBetween val="midCat"/>
        <c:majorUnit val="0.1"/>
      </c:valAx>
      <c:valAx>
        <c:axId val="1"/>
        <c:scaling>
          <c:orientation val="minMax"/>
          <c:max val="600"/>
          <c:min val="-6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j</a:t>
                </a:r>
                <a:r>
                  <a:rPr lang="de-DE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/ (µA cm</a:t>
                </a:r>
                <a:r>
                  <a:rPr lang="de-DE" sz="12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-2</a:t>
                </a:r>
                <a:r>
                  <a:rPr lang="de-DE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1983993600685177E-2"/>
              <c:y val="0.38137929360284412"/>
            </c:manualLayout>
          </c:layout>
          <c:overlay val="0"/>
          <c:spPr>
            <a:noFill/>
            <a:ln w="25400">
              <a:noFill/>
            </a:ln>
          </c:spPr>
        </c:title>
        <c:numFmt formatCode="0.00E+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7510256"/>
        <c:crossesAt val="0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153917568260367"/>
          <c:y val="6.4598447124911709E-2"/>
          <c:w val="0.119406909442558"/>
          <c:h val="0.154042450836327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799195</xdr:colOff>
      <xdr:row>0</xdr:row>
      <xdr:rowOff>0</xdr:rowOff>
    </xdr:from>
    <xdr:to>
      <xdr:col>4</xdr:col>
      <xdr:colOff>526372</xdr:colOff>
      <xdr:row>20</xdr:row>
      <xdr:rowOff>151038</xdr:rowOff>
    </xdr:to>
    <xdr:graphicFrame macro="">
      <xdr:nvGraphicFramePr>
        <xdr:cNvPr id="1025" name="Diagramm 1">
          <a:extLst>
            <a:ext uri="{FF2B5EF4-FFF2-40B4-BE49-F238E27FC236}">
              <a16:creationId xmlns:a16="http://schemas.microsoft.com/office/drawing/2014/main" id="{4A476D31-CB11-4303-8526-BCD8062736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10886</xdr:colOff>
      <xdr:row>21</xdr:row>
      <xdr:rowOff>21771</xdr:rowOff>
    </xdr:from>
    <xdr:to>
      <xdr:col>5</xdr:col>
      <xdr:colOff>789215</xdr:colOff>
      <xdr:row>48</xdr:row>
      <xdr:rowOff>141514</xdr:rowOff>
    </xdr:to>
    <xdr:graphicFrame macro="">
      <xdr:nvGraphicFramePr>
        <xdr:cNvPr id="2049" name="Diagramm 1">
          <a:extLst>
            <a:ext uri="{FF2B5EF4-FFF2-40B4-BE49-F238E27FC236}">
              <a16:creationId xmlns:a16="http://schemas.microsoft.com/office/drawing/2014/main" id="{12549BF5-27D9-4EC3-AA08-AEFA59E758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99"/>
  <sheetViews>
    <sheetView zoomScale="150" zoomScaleNormal="150" workbookViewId="0">
      <selection activeCell="F7" sqref="F7"/>
    </sheetView>
  </sheetViews>
  <sheetFormatPr baseColWidth="10" defaultRowHeight="12.45" x14ac:dyDescent="0.3"/>
  <cols>
    <col min="1" max="1" width="13.4609375" customWidth="1"/>
    <col min="2" max="2" width="12.07421875" customWidth="1"/>
    <col min="3" max="3" width="24.07421875" customWidth="1"/>
    <col min="4" max="4" width="27.69140625" customWidth="1"/>
    <col min="5" max="5" width="17.07421875" customWidth="1"/>
  </cols>
  <sheetData>
    <row r="2" spans="1:4" x14ac:dyDescent="0.3">
      <c r="A2" s="9" t="s">
        <v>1</v>
      </c>
      <c r="B2" s="21">
        <v>1E-3</v>
      </c>
      <c r="C2" s="15"/>
      <c r="D2" s="13"/>
    </row>
    <row r="3" spans="1:4" x14ac:dyDescent="0.3">
      <c r="A3" s="9" t="s">
        <v>0</v>
      </c>
      <c r="B3" s="21">
        <v>1E-3</v>
      </c>
    </row>
    <row r="4" spans="1:4" x14ac:dyDescent="0.3">
      <c r="A4" s="10"/>
      <c r="B4" s="11"/>
    </row>
    <row r="5" spans="1:4" x14ac:dyDescent="0.3">
      <c r="A5" s="9" t="s">
        <v>5</v>
      </c>
      <c r="B5" s="8">
        <v>8.3140000000000001</v>
      </c>
    </row>
    <row r="6" spans="1:4" x14ac:dyDescent="0.3">
      <c r="A6" s="9" t="s">
        <v>6</v>
      </c>
      <c r="B6" s="21">
        <v>298</v>
      </c>
    </row>
    <row r="7" spans="1:4" x14ac:dyDescent="0.3">
      <c r="A7" s="9" t="s">
        <v>7</v>
      </c>
      <c r="B7" s="21">
        <v>1</v>
      </c>
    </row>
    <row r="8" spans="1:4" x14ac:dyDescent="0.3">
      <c r="A8" s="9" t="s">
        <v>9</v>
      </c>
      <c r="B8" s="8">
        <v>96484</v>
      </c>
    </row>
    <row r="9" spans="1:4" x14ac:dyDescent="0.3">
      <c r="A9" s="9" t="s">
        <v>8</v>
      </c>
      <c r="B9" s="8">
        <f>B5*B6/B7/B8</f>
        <v>2.5678578831723396E-2</v>
      </c>
    </row>
    <row r="10" spans="1:4" x14ac:dyDescent="0.3">
      <c r="A10" s="10"/>
      <c r="B10" s="11"/>
    </row>
    <row r="11" spans="1:4" x14ac:dyDescent="0.3">
      <c r="A11" s="9" t="s">
        <v>2</v>
      </c>
      <c r="B11" s="21">
        <v>0</v>
      </c>
    </row>
    <row r="12" spans="1:4" x14ac:dyDescent="0.3">
      <c r="A12" s="9" t="s">
        <v>3</v>
      </c>
      <c r="B12" s="8">
        <f>B11+B9*LN(B2/B3)</f>
        <v>0</v>
      </c>
    </row>
    <row r="13" spans="1:4" x14ac:dyDescent="0.3">
      <c r="A13" s="10"/>
      <c r="B13" s="11"/>
    </row>
    <row r="14" spans="1:4" x14ac:dyDescent="0.3">
      <c r="A14" s="9" t="s">
        <v>4</v>
      </c>
      <c r="B14" s="21">
        <v>0.5</v>
      </c>
      <c r="C14" s="17" t="s">
        <v>12</v>
      </c>
      <c r="D14" s="8">
        <f>1-B14</f>
        <v>0.5</v>
      </c>
    </row>
    <row r="15" spans="1:4" x14ac:dyDescent="0.3">
      <c r="A15" s="9" t="s">
        <v>14</v>
      </c>
      <c r="B15" s="22">
        <v>0.01</v>
      </c>
    </row>
    <row r="16" spans="1:4" x14ac:dyDescent="0.3">
      <c r="B16" s="1"/>
    </row>
    <row r="17" spans="1:5" x14ac:dyDescent="0.3">
      <c r="B17" s="1"/>
    </row>
    <row r="18" spans="1:5" x14ac:dyDescent="0.3">
      <c r="A18" s="2" t="s">
        <v>10</v>
      </c>
      <c r="B18" s="5" t="s">
        <v>11</v>
      </c>
      <c r="C18" s="6" t="s">
        <v>16</v>
      </c>
      <c r="D18" s="6" t="s">
        <v>15</v>
      </c>
      <c r="E18" s="2" t="s">
        <v>13</v>
      </c>
    </row>
    <row r="19" spans="1:5" x14ac:dyDescent="0.3">
      <c r="A19" s="7">
        <v>-0.45</v>
      </c>
      <c r="B19" s="7">
        <f>A19-$B$12</f>
        <v>-0.45</v>
      </c>
      <c r="C19" s="3">
        <f>-$B$15*EXP(-$B$14*B19/$B$9)</f>
        <v>-63.879402382194804</v>
      </c>
      <c r="D19" s="4">
        <f>$B$15*EXP($D$14*B19/$B$9)</f>
        <v>1.5654498362663633E-6</v>
      </c>
      <c r="E19" s="4">
        <f>C19+D19</f>
        <v>-63.879400816744969</v>
      </c>
    </row>
    <row r="20" spans="1:5" x14ac:dyDescent="0.3">
      <c r="A20" s="7">
        <f>A19+0.005</f>
        <v>-0.44500000000000001</v>
      </c>
      <c r="B20" s="7">
        <f t="shared" ref="B20:B83" si="0">A20-$B$12</f>
        <v>-0.44500000000000001</v>
      </c>
      <c r="C20" s="3">
        <f t="shared" ref="C20:C83" si="1">-$B$15*EXP(-$B$14*B20/$B$9)</f>
        <v>-57.953418303350311</v>
      </c>
      <c r="D20" s="4">
        <f t="shared" ref="D20:D83" si="2">$B$15*EXP($D$14*B20/$B$9)</f>
        <v>1.7255237555887012E-6</v>
      </c>
      <c r="E20" s="4">
        <f t="shared" ref="E20:E83" si="3">C20+D20</f>
        <v>-57.953416577826559</v>
      </c>
    </row>
    <row r="21" spans="1:5" x14ac:dyDescent="0.3">
      <c r="A21" s="7">
        <f t="shared" ref="A21:A84" si="4">A20+0.005</f>
        <v>-0.44</v>
      </c>
      <c r="B21" s="7">
        <f t="shared" si="0"/>
        <v>-0.44</v>
      </c>
      <c r="C21" s="3">
        <f t="shared" si="1"/>
        <v>-52.577177741087411</v>
      </c>
      <c r="D21" s="4">
        <f t="shared" si="2"/>
        <v>1.9019659155621269E-6</v>
      </c>
      <c r="E21" s="4">
        <f t="shared" si="3"/>
        <v>-52.577175839121495</v>
      </c>
    </row>
    <row r="22" spans="1:5" x14ac:dyDescent="0.3">
      <c r="A22" s="7">
        <f t="shared" si="4"/>
        <v>-0.435</v>
      </c>
      <c r="B22" s="7">
        <f t="shared" si="0"/>
        <v>-0.435</v>
      </c>
      <c r="C22" s="3">
        <f t="shared" si="1"/>
        <v>-47.699681919506268</v>
      </c>
      <c r="D22" s="4">
        <f t="shared" si="2"/>
        <v>2.0964500385715588E-6</v>
      </c>
      <c r="E22" s="4">
        <f t="shared" si="3"/>
        <v>-47.699679823056229</v>
      </c>
    </row>
    <row r="23" spans="1:5" x14ac:dyDescent="0.3">
      <c r="A23" s="7">
        <f t="shared" si="4"/>
        <v>-0.43</v>
      </c>
      <c r="B23" s="7">
        <f t="shared" si="0"/>
        <v>-0.43</v>
      </c>
      <c r="C23" s="3">
        <f t="shared" si="1"/>
        <v>-43.274663132860127</v>
      </c>
      <c r="D23" s="4">
        <f t="shared" si="2"/>
        <v>2.3108209922509173E-6</v>
      </c>
      <c r="E23" s="4">
        <f t="shared" si="3"/>
        <v>-43.274660822039138</v>
      </c>
    </row>
    <row r="24" spans="1:5" x14ac:dyDescent="0.3">
      <c r="A24" s="7">
        <f t="shared" si="4"/>
        <v>-0.42499999999999999</v>
      </c>
      <c r="B24" s="7">
        <f t="shared" si="0"/>
        <v>-0.42499999999999999</v>
      </c>
      <c r="C24" s="3">
        <f t="shared" si="1"/>
        <v>-39.260145852182454</v>
      </c>
      <c r="D24" s="4">
        <f t="shared" si="2"/>
        <v>2.5471122898144062E-6</v>
      </c>
      <c r="E24" s="4">
        <f t="shared" si="3"/>
        <v>-39.260143305070166</v>
      </c>
    </row>
    <row r="25" spans="1:5" x14ac:dyDescent="0.3">
      <c r="A25" s="7">
        <f t="shared" si="4"/>
        <v>-0.42</v>
      </c>
      <c r="B25" s="7">
        <f t="shared" si="0"/>
        <v>-0.42</v>
      </c>
      <c r="C25" s="3">
        <f t="shared" si="1"/>
        <v>-35.618048547308568</v>
      </c>
      <c r="D25" s="4">
        <f t="shared" si="2"/>
        <v>2.8075653798713342E-6</v>
      </c>
      <c r="E25" s="4">
        <f t="shared" si="3"/>
        <v>-35.618045739743188</v>
      </c>
    </row>
    <row r="26" spans="1:5" x14ac:dyDescent="0.3">
      <c r="A26" s="7">
        <f t="shared" si="4"/>
        <v>-0.41499999999999998</v>
      </c>
      <c r="B26" s="7">
        <f t="shared" si="0"/>
        <v>-0.41499999999999998</v>
      </c>
      <c r="C26" s="3">
        <f t="shared" si="1"/>
        <v>-32.313822447195747</v>
      </c>
      <c r="D26" s="4">
        <f t="shared" si="2"/>
        <v>3.0946509087066601E-6</v>
      </c>
      <c r="E26" s="4">
        <f t="shared" si="3"/>
        <v>-32.31381935254484</v>
      </c>
    </row>
    <row r="27" spans="1:5" x14ac:dyDescent="0.3">
      <c r="A27" s="7">
        <f t="shared" si="4"/>
        <v>-0.41</v>
      </c>
      <c r="B27" s="7">
        <f t="shared" si="0"/>
        <v>-0.41</v>
      </c>
      <c r="C27" s="3">
        <f t="shared" si="1"/>
        <v>-29.316123811836189</v>
      </c>
      <c r="D27" s="4">
        <f t="shared" si="2"/>
        <v>3.4110921567204487E-6</v>
      </c>
      <c r="E27" s="4">
        <f t="shared" si="3"/>
        <v>-29.316120400744033</v>
      </c>
    </row>
    <row r="28" spans="1:5" x14ac:dyDescent="0.3">
      <c r="A28" s="7">
        <f t="shared" si="4"/>
        <v>-0.40499999999999997</v>
      </c>
      <c r="B28" s="7">
        <f t="shared" si="0"/>
        <v>-0.40499999999999997</v>
      </c>
      <c r="C28" s="3">
        <f t="shared" si="1"/>
        <v>-26.596516606951049</v>
      </c>
      <c r="D28" s="4">
        <f t="shared" si="2"/>
        <v>3.759890871343085E-6</v>
      </c>
      <c r="E28" s="4">
        <f t="shared" si="3"/>
        <v>-26.596512847060179</v>
      </c>
    </row>
    <row r="29" spans="1:5" x14ac:dyDescent="0.3">
      <c r="A29" s="7">
        <f t="shared" si="4"/>
        <v>-0.39999999999999997</v>
      </c>
      <c r="B29" s="7">
        <f t="shared" si="0"/>
        <v>-0.39999999999999997</v>
      </c>
      <c r="C29" s="3">
        <f t="shared" si="1"/>
        <v>-24.129202761049374</v>
      </c>
      <c r="D29" s="4">
        <f t="shared" si="2"/>
        <v>4.1443557414762688E-6</v>
      </c>
      <c r="E29" s="4">
        <f t="shared" si="3"/>
        <v>-24.129198616693632</v>
      </c>
    </row>
    <row r="30" spans="1:5" x14ac:dyDescent="0.3">
      <c r="A30" s="7">
        <f t="shared" si="4"/>
        <v>-0.39499999999999996</v>
      </c>
      <c r="B30" s="7">
        <f t="shared" si="0"/>
        <v>-0.39499999999999996</v>
      </c>
      <c r="C30" s="3">
        <f t="shared" si="1"/>
        <v>-21.890777446083629</v>
      </c>
      <c r="D30" s="4">
        <f t="shared" si="2"/>
        <v>4.5681337835669469E-6</v>
      </c>
      <c r="E30" s="4">
        <f t="shared" si="3"/>
        <v>-21.890772877949846</v>
      </c>
    </row>
    <row r="31" spans="1:5" x14ac:dyDescent="0.3">
      <c r="A31" s="7">
        <f t="shared" si="4"/>
        <v>-0.38999999999999996</v>
      </c>
      <c r="B31" s="7">
        <f t="shared" si="0"/>
        <v>-0.38999999999999996</v>
      </c>
      <c r="C31" s="3">
        <f t="shared" si="1"/>
        <v>-19.860007060304678</v>
      </c>
      <c r="D31" s="4">
        <f t="shared" si="2"/>
        <v>5.0352449370411187E-6</v>
      </c>
      <c r="E31" s="4">
        <f t="shared" si="3"/>
        <v>-19.860002025059742</v>
      </c>
    </row>
    <row r="32" spans="1:5" x14ac:dyDescent="0.3">
      <c r="A32" s="7">
        <f t="shared" si="4"/>
        <v>-0.38499999999999995</v>
      </c>
      <c r="B32" s="7">
        <f t="shared" si="0"/>
        <v>-0.38499999999999995</v>
      </c>
      <c r="C32" s="3">
        <f t="shared" si="1"/>
        <v>-18.017627807271662</v>
      </c>
      <c r="D32" s="4">
        <f t="shared" si="2"/>
        <v>5.5501201972682231E-6</v>
      </c>
      <c r="E32" s="4">
        <f t="shared" si="3"/>
        <v>-18.017622257151466</v>
      </c>
    </row>
    <row r="33" spans="1:5" x14ac:dyDescent="0.3">
      <c r="A33" s="7">
        <f t="shared" si="4"/>
        <v>-0.37999999999999995</v>
      </c>
      <c r="B33" s="7">
        <f t="shared" si="0"/>
        <v>-0.37999999999999995</v>
      </c>
      <c r="C33" s="3">
        <f t="shared" si="1"/>
        <v>-16.34616296034633</v>
      </c>
      <c r="D33" s="4">
        <f t="shared" si="2"/>
        <v>6.1176436477837047E-6</v>
      </c>
      <c r="E33" s="4">
        <f t="shared" si="3"/>
        <v>-16.346156842702683</v>
      </c>
    </row>
    <row r="34" spans="1:5" x14ac:dyDescent="0.3">
      <c r="A34" s="7">
        <f t="shared" si="4"/>
        <v>-0.37499999999999994</v>
      </c>
      <c r="B34" s="7">
        <f t="shared" si="0"/>
        <v>-0.37499999999999994</v>
      </c>
      <c r="C34" s="3">
        <f t="shared" si="1"/>
        <v>-14.829757079251097</v>
      </c>
      <c r="D34" s="4">
        <f t="shared" si="2"/>
        <v>6.743198790485516E-6</v>
      </c>
      <c r="E34" s="4">
        <f t="shared" si="3"/>
        <v>-14.829750336052307</v>
      </c>
    </row>
    <row r="35" spans="1:5" x14ac:dyDescent="0.3">
      <c r="A35" s="7">
        <f t="shared" si="4"/>
        <v>-0.36999999999999994</v>
      </c>
      <c r="B35" s="7">
        <f t="shared" si="0"/>
        <v>-0.36999999999999994</v>
      </c>
      <c r="C35" s="3">
        <f t="shared" si="1"/>
        <v>-13.454025606076454</v>
      </c>
      <c r="D35" s="4">
        <f t="shared" si="2"/>
        <v>7.4327196132907177E-6</v>
      </c>
      <c r="E35" s="4">
        <f t="shared" si="3"/>
        <v>-13.454018173356841</v>
      </c>
    </row>
    <row r="36" spans="1:5" x14ac:dyDescent="0.3">
      <c r="A36" s="7">
        <f t="shared" si="4"/>
        <v>-0.36499999999999994</v>
      </c>
      <c r="B36" s="7">
        <f t="shared" si="0"/>
        <v>-0.36499999999999994</v>
      </c>
      <c r="C36" s="3">
        <f t="shared" si="1"/>
        <v>-12.205918414012345</v>
      </c>
      <c r="D36" s="4">
        <f t="shared" si="2"/>
        <v>8.1927468796776829E-6</v>
      </c>
      <c r="E36" s="4">
        <f t="shared" si="3"/>
        <v>-12.205910221265466</v>
      </c>
    </row>
    <row r="37" spans="1:5" x14ac:dyDescent="0.3">
      <c r="A37" s="7">
        <f t="shared" si="4"/>
        <v>-0.35999999999999993</v>
      </c>
      <c r="B37" s="7">
        <f t="shared" si="0"/>
        <v>-0.35999999999999993</v>
      </c>
      <c r="C37" s="3">
        <f t="shared" si="1"/>
        <v>-11.073596014432844</v>
      </c>
      <c r="D37" s="4">
        <f t="shared" si="2"/>
        <v>9.0304901740739277E-6</v>
      </c>
      <c r="E37" s="4">
        <f t="shared" si="3"/>
        <v>-11.07358698394267</v>
      </c>
    </row>
    <row r="38" spans="1:5" x14ac:dyDescent="0.3">
      <c r="A38" s="7">
        <f t="shared" si="4"/>
        <v>-0.35499999999999993</v>
      </c>
      <c r="B38" s="7">
        <f t="shared" si="0"/>
        <v>-0.35499999999999993</v>
      </c>
      <c r="C38" s="3">
        <f t="shared" si="1"/>
        <v>-10.046317248040138</v>
      </c>
      <c r="D38" s="4">
        <f t="shared" si="2"/>
        <v>9.953896291649387E-6</v>
      </c>
      <c r="E38" s="4">
        <f t="shared" si="3"/>
        <v>-10.046307294143846</v>
      </c>
    </row>
    <row r="39" spans="1:5" x14ac:dyDescent="0.3">
      <c r="A39" s="7">
        <f t="shared" si="4"/>
        <v>-0.34999999999999992</v>
      </c>
      <c r="B39" s="7">
        <f t="shared" si="0"/>
        <v>-0.34999999999999992</v>
      </c>
      <c r="C39" s="3">
        <f t="shared" si="1"/>
        <v>-9.1143373947110664</v>
      </c>
      <c r="D39" s="4">
        <f t="shared" si="2"/>
        <v>1.0971724621257571E-5</v>
      </c>
      <c r="E39" s="4">
        <f t="shared" si="3"/>
        <v>-9.114326422986446</v>
      </c>
    </row>
    <row r="40" spans="1:5" x14ac:dyDescent="0.3">
      <c r="A40" s="7">
        <f t="shared" si="4"/>
        <v>-0.34499999999999992</v>
      </c>
      <c r="B40" s="7">
        <f t="shared" si="0"/>
        <v>-0.34499999999999992</v>
      </c>
      <c r="C40" s="3">
        <f t="shared" si="1"/>
        <v>-8.2688157355208265</v>
      </c>
      <c r="D40" s="4">
        <f t="shared" si="2"/>
        <v>1.2093630236603805E-5</v>
      </c>
      <c r="E40" s="4">
        <f t="shared" si="3"/>
        <v>-8.2688036418905906</v>
      </c>
    </row>
    <row r="41" spans="1:5" x14ac:dyDescent="0.3">
      <c r="A41" s="7">
        <f t="shared" si="4"/>
        <v>-0.33999999999999991</v>
      </c>
      <c r="B41" s="7">
        <f t="shared" si="0"/>
        <v>-0.33999999999999991</v>
      </c>
      <c r="C41" s="3">
        <f t="shared" si="1"/>
        <v>-7.5017316900812778</v>
      </c>
      <c r="D41" s="4">
        <f t="shared" si="2"/>
        <v>1.3330255483839701E-5</v>
      </c>
      <c r="E41" s="4">
        <f t="shared" si="3"/>
        <v>-7.5017183598257944</v>
      </c>
    </row>
    <row r="42" spans="1:5" x14ac:dyDescent="0.3">
      <c r="A42" s="7">
        <f t="shared" si="4"/>
        <v>-0.33499999999999991</v>
      </c>
      <c r="B42" s="7">
        <f t="shared" si="0"/>
        <v>-0.33499999999999991</v>
      </c>
      <c r="C42" s="3">
        <f t="shared" si="1"/>
        <v>-6.805808733676546</v>
      </c>
      <c r="D42" s="4">
        <f t="shared" si="2"/>
        <v>1.4693330934379536E-5</v>
      </c>
      <c r="E42" s="4">
        <f t="shared" si="3"/>
        <v>-6.8057940403456119</v>
      </c>
    </row>
    <row r="43" spans="1:5" x14ac:dyDescent="0.3">
      <c r="A43" s="7">
        <f t="shared" si="4"/>
        <v>-0.3299999999999999</v>
      </c>
      <c r="B43" s="7">
        <f t="shared" si="0"/>
        <v>-0.3299999999999999</v>
      </c>
      <c r="C43" s="3">
        <f t="shared" si="1"/>
        <v>-6.174445372477205</v>
      </c>
      <c r="D43" s="4">
        <f t="shared" si="2"/>
        <v>1.6195786660572512E-5</v>
      </c>
      <c r="E43" s="4">
        <f t="shared" si="3"/>
        <v>-6.1744291766905448</v>
      </c>
    </row>
    <row r="44" spans="1:5" x14ac:dyDescent="0.3">
      <c r="A44" s="7">
        <f t="shared" si="4"/>
        <v>-0.3249999999999999</v>
      </c>
      <c r="B44" s="7">
        <f t="shared" si="0"/>
        <v>-0.3249999999999999</v>
      </c>
      <c r="C44" s="3">
        <f t="shared" si="1"/>
        <v>-5.6016525220670497</v>
      </c>
      <c r="D44" s="4">
        <f t="shared" si="2"/>
        <v>1.7851874889786864E-5</v>
      </c>
      <c r="E44" s="4">
        <f t="shared" si="3"/>
        <v>-5.6016346701921602</v>
      </c>
    </row>
    <row r="45" spans="1:5" x14ac:dyDescent="0.3">
      <c r="A45" s="7">
        <f t="shared" si="4"/>
        <v>-0.3199999999999999</v>
      </c>
      <c r="B45" s="7">
        <f t="shared" si="0"/>
        <v>-0.3199999999999999</v>
      </c>
      <c r="C45" s="3">
        <f t="shared" si="1"/>
        <v>-5.0819966952579883</v>
      </c>
      <c r="D45" s="4">
        <f t="shared" si="2"/>
        <v>1.9677305200396929E-5</v>
      </c>
      <c r="E45" s="4">
        <f t="shared" si="3"/>
        <v>-5.0819770179527879</v>
      </c>
    </row>
    <row r="46" spans="1:5" x14ac:dyDescent="0.3">
      <c r="A46" s="7">
        <f t="shared" si="4"/>
        <v>-0.31499999999999989</v>
      </c>
      <c r="B46" s="7">
        <f t="shared" si="0"/>
        <v>-0.31499999999999989</v>
      </c>
      <c r="C46" s="3">
        <f t="shared" si="1"/>
        <v>-4.6105484602752336</v>
      </c>
      <c r="D46" s="4">
        <f t="shared" si="2"/>
        <v>2.1689393542136276E-5</v>
      </c>
      <c r="E46" s="4">
        <f t="shared" si="3"/>
        <v>-4.610526770881691</v>
      </c>
    </row>
    <row r="47" spans="1:5" x14ac:dyDescent="0.3">
      <c r="A47" s="7">
        <f t="shared" si="4"/>
        <v>-0.30999999999999989</v>
      </c>
      <c r="B47" s="7">
        <f t="shared" si="0"/>
        <v>-0.30999999999999989</v>
      </c>
      <c r="C47" s="3">
        <f t="shared" si="1"/>
        <v>-4.1828356803894389</v>
      </c>
      <c r="D47" s="4">
        <f t="shared" si="2"/>
        <v>2.3907226494417202E-5</v>
      </c>
      <c r="E47" s="4">
        <f t="shared" si="3"/>
        <v>-4.1828117731629444</v>
      </c>
    </row>
    <row r="48" spans="1:5" x14ac:dyDescent="0.3">
      <c r="A48" s="7">
        <f t="shared" si="4"/>
        <v>-0.30499999999999988</v>
      </c>
      <c r="B48" s="7">
        <f t="shared" si="0"/>
        <v>-0.30499999999999988</v>
      </c>
      <c r="C48" s="3">
        <f t="shared" si="1"/>
        <v>-3.7948010914290498</v>
      </c>
      <c r="D48" s="4">
        <f t="shared" si="2"/>
        <v>2.6351842320763617E-5</v>
      </c>
      <c r="E48" s="4">
        <f t="shared" si="3"/>
        <v>-3.7947747395867291</v>
      </c>
    </row>
    <row r="49" spans="1:5" x14ac:dyDescent="0.3">
      <c r="A49" s="7">
        <f t="shared" si="4"/>
        <v>-0.29999999999999988</v>
      </c>
      <c r="B49" s="7">
        <f t="shared" si="0"/>
        <v>-0.29999999999999988</v>
      </c>
      <c r="C49" s="3">
        <f t="shared" si="1"/>
        <v>-3.4427638147550561</v>
      </c>
      <c r="D49" s="4">
        <f t="shared" si="2"/>
        <v>2.9046430536831568E-5</v>
      </c>
      <c r="E49" s="4">
        <f t="shared" si="3"/>
        <v>-3.4427347683245193</v>
      </c>
    </row>
    <row r="50" spans="1:5" x14ac:dyDescent="0.3">
      <c r="A50" s="7">
        <f t="shared" si="4"/>
        <v>-0.29499999999999987</v>
      </c>
      <c r="B50" s="7">
        <f t="shared" si="0"/>
        <v>-0.29499999999999987</v>
      </c>
      <c r="C50" s="3">
        <f t="shared" si="1"/>
        <v>-3.1233844406119631</v>
      </c>
      <c r="D50" s="4">
        <f t="shared" si="2"/>
        <v>3.2016551885110582E-5</v>
      </c>
      <c r="E50" s="4">
        <f t="shared" si="3"/>
        <v>-3.1233524240600778</v>
      </c>
    </row>
    <row r="51" spans="1:5" x14ac:dyDescent="0.3">
      <c r="A51" s="7">
        <f t="shared" si="4"/>
        <v>-0.28999999999999987</v>
      </c>
      <c r="B51" s="7">
        <f t="shared" si="0"/>
        <v>-0.28999999999999987</v>
      </c>
      <c r="C51" s="3">
        <f t="shared" si="1"/>
        <v>-2.8336333506372045</v>
      </c>
      <c r="D51" s="4">
        <f t="shared" si="2"/>
        <v>3.5290380802976082E-5</v>
      </c>
      <c r="E51" s="4">
        <f t="shared" si="3"/>
        <v>-2.8335980602564015</v>
      </c>
    </row>
    <row r="52" spans="1:5" x14ac:dyDescent="0.3">
      <c r="A52" s="7">
        <f t="shared" si="4"/>
        <v>-0.28499999999999986</v>
      </c>
      <c r="B52" s="7">
        <f t="shared" si="0"/>
        <v>-0.28499999999999986</v>
      </c>
      <c r="C52" s="3">
        <f t="shared" si="1"/>
        <v>-2.5707619790377865</v>
      </c>
      <c r="D52" s="4">
        <f t="shared" si="2"/>
        <v>3.8898972684133568E-5</v>
      </c>
      <c r="E52" s="4">
        <f t="shared" si="3"/>
        <v>-2.5707230800651022</v>
      </c>
    </row>
    <row r="53" spans="1:5" x14ac:dyDescent="0.3">
      <c r="A53" s="7">
        <f t="shared" si="4"/>
        <v>-0.27999999999999986</v>
      </c>
      <c r="B53" s="7">
        <f t="shared" si="0"/>
        <v>-0.27999999999999986</v>
      </c>
      <c r="C53" s="3">
        <f t="shared" si="1"/>
        <v>-2.3322767398189108</v>
      </c>
      <c r="D53" s="4">
        <f t="shared" si="2"/>
        <v>4.2876558468685197E-5</v>
      </c>
      <c r="E53" s="4">
        <f t="shared" si="3"/>
        <v>-2.3322338632604422</v>
      </c>
    </row>
    <row r="54" spans="1:5" x14ac:dyDescent="0.3">
      <c r="A54" s="7">
        <f t="shared" si="4"/>
        <v>-0.27499999999999986</v>
      </c>
      <c r="B54" s="7">
        <f t="shared" si="0"/>
        <v>-0.27499999999999986</v>
      </c>
      <c r="C54" s="3">
        <f t="shared" si="1"/>
        <v>-2.1159153727395212</v>
      </c>
      <c r="D54" s="4">
        <f t="shared" si="2"/>
        <v>4.7260869356286149E-5</v>
      </c>
      <c r="E54" s="4">
        <f t="shared" si="3"/>
        <v>-2.115868111870165</v>
      </c>
    </row>
    <row r="55" spans="1:5" x14ac:dyDescent="0.3">
      <c r="A55" s="7">
        <f t="shared" si="4"/>
        <v>-0.26999999999999985</v>
      </c>
      <c r="B55" s="7">
        <f t="shared" si="0"/>
        <v>-0.26999999999999985</v>
      </c>
      <c r="C55" s="3">
        <f t="shared" si="1"/>
        <v>-1.919625483613514</v>
      </c>
      <c r="D55" s="4">
        <f t="shared" si="2"/>
        <v>5.2093494722605693E-5</v>
      </c>
      <c r="E55" s="4">
        <f t="shared" si="3"/>
        <v>-1.9195733901187915</v>
      </c>
    </row>
    <row r="56" spans="1:5" x14ac:dyDescent="0.3">
      <c r="A56" s="7">
        <f t="shared" si="4"/>
        <v>-0.26499999999999985</v>
      </c>
      <c r="B56" s="7">
        <f t="shared" si="0"/>
        <v>-0.26499999999999985</v>
      </c>
      <c r="C56" s="3">
        <f t="shared" si="1"/>
        <v>-1.7415450753909019</v>
      </c>
      <c r="D56" s="4">
        <f t="shared" si="2"/>
        <v>5.7420276634272187E-5</v>
      </c>
      <c r="E56" s="4">
        <f t="shared" si="3"/>
        <v>-1.7414876551142675</v>
      </c>
    </row>
    <row r="57" spans="1:5" x14ac:dyDescent="0.3">
      <c r="A57" s="7">
        <f t="shared" si="4"/>
        <v>-0.25999999999999984</v>
      </c>
      <c r="B57" s="7">
        <f t="shared" si="0"/>
        <v>-0.25999999999999984</v>
      </c>
      <c r="C57" s="3">
        <f t="shared" si="1"/>
        <v>-1.5799848853376364</v>
      </c>
      <c r="D57" s="4">
        <f t="shared" si="2"/>
        <v>6.3291744704652926E-5</v>
      </c>
      <c r="E57" s="4">
        <f t="shared" si="3"/>
        <v>-1.5799215935929316</v>
      </c>
    </row>
    <row r="58" spans="1:5" x14ac:dyDescent="0.3">
      <c r="A58" s="7">
        <f t="shared" si="4"/>
        <v>-0.25499999999999984</v>
      </c>
      <c r="B58" s="7">
        <f t="shared" si="0"/>
        <v>-0.25499999999999984</v>
      </c>
      <c r="C58" s="3">
        <f t="shared" si="1"/>
        <v>-1.4334123607653737</v>
      </c>
      <c r="D58" s="4">
        <f t="shared" si="2"/>
        <v>6.976359541549145E-5</v>
      </c>
      <c r="E58" s="4">
        <f t="shared" si="3"/>
        <v>-1.4333425971699583</v>
      </c>
    </row>
    <row r="59" spans="1:5" x14ac:dyDescent="0.3">
      <c r="A59" s="7">
        <f t="shared" si="4"/>
        <v>-0.24999999999999983</v>
      </c>
      <c r="B59" s="7">
        <f t="shared" si="0"/>
        <v>-0.24999999999999983</v>
      </c>
      <c r="C59" s="3">
        <f t="shared" si="1"/>
        <v>-1.3004371213056809</v>
      </c>
      <c r="D59" s="4">
        <f t="shared" si="2"/>
        <v>7.6897220451225491E-5</v>
      </c>
      <c r="E59" s="4">
        <f t="shared" si="3"/>
        <v>-1.3003602240852297</v>
      </c>
    </row>
    <row r="60" spans="1:5" x14ac:dyDescent="0.3">
      <c r="A60" s="7">
        <f t="shared" si="4"/>
        <v>-0.24499999999999983</v>
      </c>
      <c r="B60" s="7">
        <f t="shared" si="0"/>
        <v>-0.24499999999999983</v>
      </c>
      <c r="C60" s="3">
        <f t="shared" si="1"/>
        <v>-1.1797977698244626</v>
      </c>
      <c r="D60" s="4">
        <f t="shared" si="2"/>
        <v>8.4760289057741306E-5</v>
      </c>
      <c r="E60" s="4">
        <f t="shared" si="3"/>
        <v>-1.1797130095354049</v>
      </c>
    </row>
    <row r="61" spans="1:5" x14ac:dyDescent="0.3">
      <c r="A61" s="7">
        <f t="shared" si="4"/>
        <v>-0.23999999999999982</v>
      </c>
      <c r="B61" s="7">
        <f t="shared" si="0"/>
        <v>-0.23999999999999982</v>
      </c>
      <c r="C61" s="3">
        <f t="shared" si="1"/>
        <v>-1.0703499268655454</v>
      </c>
      <c r="D61" s="4">
        <f t="shared" si="2"/>
        <v>9.3427389949793266E-5</v>
      </c>
      <c r="E61" s="4">
        <f t="shared" si="3"/>
        <v>-1.0702564994755956</v>
      </c>
    </row>
    <row r="62" spans="1:5" x14ac:dyDescent="0.3">
      <c r="A62" s="7">
        <f t="shared" si="4"/>
        <v>-0.23499999999999982</v>
      </c>
      <c r="B62" s="7">
        <f t="shared" si="0"/>
        <v>-0.23499999999999982</v>
      </c>
      <c r="C62" s="3">
        <f t="shared" si="1"/>
        <v>-0.97105537511868134</v>
      </c>
      <c r="D62" s="4">
        <f t="shared" si="2"/>
        <v>1.0298073885619356E-4</v>
      </c>
      <c r="E62" s="4">
        <f t="shared" si="3"/>
        <v>-0.97095239437982517</v>
      </c>
    </row>
    <row r="63" spans="1:5" x14ac:dyDescent="0.3">
      <c r="A63" s="7">
        <f t="shared" si="4"/>
        <v>-0.22999999999999982</v>
      </c>
      <c r="B63" s="7">
        <f t="shared" si="0"/>
        <v>-0.22999999999999982</v>
      </c>
      <c r="C63" s="3">
        <f t="shared" si="1"/>
        <v>-0.88097221093689537</v>
      </c>
      <c r="D63" s="4">
        <f t="shared" si="2"/>
        <v>1.1351095841451355E-4</v>
      </c>
      <c r="E63" s="4">
        <f t="shared" si="3"/>
        <v>-0.88085869997848087</v>
      </c>
    </row>
    <row r="64" spans="1:5" x14ac:dyDescent="0.3">
      <c r="A64" s="7">
        <f t="shared" si="4"/>
        <v>-0.22499999999999981</v>
      </c>
      <c r="B64" s="7">
        <f t="shared" si="0"/>
        <v>-0.22499999999999981</v>
      </c>
      <c r="C64" s="3">
        <f t="shared" si="1"/>
        <v>-0.79924590948089458</v>
      </c>
      <c r="D64" s="4">
        <f t="shared" si="2"/>
        <v>1.2511793781334383E-4</v>
      </c>
      <c r="E64" s="4">
        <f t="shared" si="3"/>
        <v>-0.79912079154308124</v>
      </c>
    </row>
    <row r="65" spans="1:5" x14ac:dyDescent="0.3">
      <c r="A65" s="7">
        <f t="shared" si="4"/>
        <v>-0.21999999999999981</v>
      </c>
      <c r="B65" s="7">
        <f t="shared" si="0"/>
        <v>-0.21999999999999981</v>
      </c>
      <c r="C65" s="3">
        <f t="shared" si="1"/>
        <v>-0.72510121873492284</v>
      </c>
      <c r="D65" s="4">
        <f t="shared" si="2"/>
        <v>1.3791178033663914E-4</v>
      </c>
      <c r="E65" s="4">
        <f t="shared" si="3"/>
        <v>-0.72496330695458622</v>
      </c>
    </row>
    <row r="66" spans="1:5" x14ac:dyDescent="0.3">
      <c r="A66" s="7">
        <f t="shared" si="4"/>
        <v>-0.2149999999999998</v>
      </c>
      <c r="B66" s="7">
        <f t="shared" si="0"/>
        <v>-0.2149999999999998</v>
      </c>
      <c r="C66" s="3">
        <f t="shared" si="1"/>
        <v>-0.65783480550104534</v>
      </c>
      <c r="D66" s="4">
        <f t="shared" si="2"/>
        <v>1.5201384779851254E-4</v>
      </c>
      <c r="E66" s="4">
        <f t="shared" si="3"/>
        <v>-0.65768279165324683</v>
      </c>
    </row>
    <row r="67" spans="1:5" x14ac:dyDescent="0.3">
      <c r="A67" s="7">
        <f t="shared" si="4"/>
        <v>-0.2099999999999998</v>
      </c>
      <c r="B67" s="7">
        <f t="shared" si="0"/>
        <v>-0.2099999999999998</v>
      </c>
      <c r="C67" s="3">
        <f t="shared" si="1"/>
        <v>-0.59680858361210187</v>
      </c>
      <c r="D67" s="4">
        <f t="shared" si="2"/>
        <v>1.6755791177593956E-4</v>
      </c>
      <c r="E67" s="4">
        <f t="shared" si="3"/>
        <v>-0.59664102570032596</v>
      </c>
    </row>
    <row r="68" spans="1:5" x14ac:dyDescent="0.3">
      <c r="A68" s="7">
        <f t="shared" si="4"/>
        <v>-0.20499999999999979</v>
      </c>
      <c r="B68" s="7">
        <f t="shared" si="0"/>
        <v>-0.20499999999999979</v>
      </c>
      <c r="C68" s="3">
        <f t="shared" si="1"/>
        <v>-0.5414436610750557</v>
      </c>
      <c r="D68" s="4">
        <f t="shared" si="2"/>
        <v>1.8469142255991407E-4</v>
      </c>
      <c r="E68" s="4">
        <f t="shared" si="3"/>
        <v>-0.54125896965249576</v>
      </c>
    </row>
    <row r="69" spans="1:5" x14ac:dyDescent="0.3">
      <c r="A69" s="7">
        <f t="shared" si="4"/>
        <v>-0.19999999999999979</v>
      </c>
      <c r="B69" s="7">
        <f t="shared" si="0"/>
        <v>-0.19999999999999979</v>
      </c>
      <c r="C69" s="3">
        <f t="shared" si="1"/>
        <v>-0.49121484872761328</v>
      </c>
      <c r="D69" s="4">
        <f t="shared" si="2"/>
        <v>2.0357690786226954E-4</v>
      </c>
      <c r="E69" s="4">
        <f t="shared" si="3"/>
        <v>-0.49101127181975102</v>
      </c>
    </row>
    <row r="70" spans="1:5" x14ac:dyDescent="0.3">
      <c r="A70" s="7">
        <f t="shared" si="4"/>
        <v>-0.19499999999999978</v>
      </c>
      <c r="B70" s="7">
        <f t="shared" si="0"/>
        <v>-0.19499999999999978</v>
      </c>
      <c r="C70" s="3">
        <f t="shared" si="1"/>
        <v>-0.44564567831747831</v>
      </c>
      <c r="D70" s="4">
        <f t="shared" si="2"/>
        <v>2.2439351454623538E-4</v>
      </c>
      <c r="E70" s="4">
        <f t="shared" si="3"/>
        <v>-0.44542128480293208</v>
      </c>
    </row>
    <row r="71" spans="1:5" x14ac:dyDescent="0.3">
      <c r="A71" s="7">
        <f t="shared" si="4"/>
        <v>-0.18999999999999978</v>
      </c>
      <c r="B71" s="7">
        <f t="shared" si="0"/>
        <v>-0.18999999999999978</v>
      </c>
      <c r="C71" s="3">
        <f t="shared" si="1"/>
        <v>-0.40430388274596374</v>
      </c>
      <c r="D71" s="4">
        <f t="shared" si="2"/>
        <v>2.4733870800551527E-4</v>
      </c>
      <c r="E71" s="4">
        <f t="shared" si="3"/>
        <v>-0.40405654403795821</v>
      </c>
    </row>
    <row r="72" spans="1:5" x14ac:dyDescent="0.3">
      <c r="A72" s="7">
        <f t="shared" si="4"/>
        <v>-0.18499999999999978</v>
      </c>
      <c r="B72" s="7">
        <f t="shared" si="0"/>
        <v>-0.18499999999999978</v>
      </c>
      <c r="C72" s="3">
        <f t="shared" si="1"/>
        <v>-0.366797295601758</v>
      </c>
      <c r="D72" s="4">
        <f t="shared" si="2"/>
        <v>2.7263014531212019E-4</v>
      </c>
      <c r="E72" s="4">
        <f t="shared" si="3"/>
        <v>-0.36652466545644585</v>
      </c>
    </row>
    <row r="73" spans="1:5" x14ac:dyDescent="0.3">
      <c r="A73" s="7">
        <f t="shared" si="4"/>
        <v>-0.17999999999999977</v>
      </c>
      <c r="B73" s="7">
        <f t="shared" si="0"/>
        <v>-0.17999999999999977</v>
      </c>
      <c r="C73" s="3">
        <f t="shared" si="1"/>
        <v>-0.33277013108800424</v>
      </c>
      <c r="D73" s="4">
        <f t="shared" si="2"/>
        <v>3.0050773990155397E-4</v>
      </c>
      <c r="E73" s="4">
        <f t="shared" si="3"/>
        <v>-0.33246962334810271</v>
      </c>
    </row>
    <row r="74" spans="1:5" x14ac:dyDescent="0.3">
      <c r="A74" s="7">
        <f t="shared" si="4"/>
        <v>-0.17499999999999977</v>
      </c>
      <c r="B74" s="7">
        <f t="shared" si="0"/>
        <v>-0.17499999999999977</v>
      </c>
      <c r="C74" s="3">
        <f t="shared" si="1"/>
        <v>-0.30189960905425173</v>
      </c>
      <c r="D74" s="4">
        <f t="shared" si="2"/>
        <v>3.3123593738085928E-4</v>
      </c>
      <c r="E74" s="4">
        <f t="shared" si="3"/>
        <v>-0.30156837311687085</v>
      </c>
    </row>
    <row r="75" spans="1:5" x14ac:dyDescent="0.3">
      <c r="A75" s="7">
        <f t="shared" si="4"/>
        <v>-0.16999999999999976</v>
      </c>
      <c r="B75" s="7">
        <f t="shared" si="0"/>
        <v>-0.16999999999999976</v>
      </c>
      <c r="C75" s="3">
        <f t="shared" si="1"/>
        <v>-0.27389289311848208</v>
      </c>
      <c r="D75" s="4">
        <f t="shared" si="2"/>
        <v>3.6510622404773921E-4</v>
      </c>
      <c r="E75" s="4">
        <f t="shared" si="3"/>
        <v>-0.27352778689443435</v>
      </c>
    </row>
    <row r="76" spans="1:5" x14ac:dyDescent="0.3">
      <c r="A76" s="7">
        <f t="shared" si="4"/>
        <v>-0.16499999999999976</v>
      </c>
      <c r="B76" s="7">
        <f t="shared" si="0"/>
        <v>-0.16499999999999976</v>
      </c>
      <c r="C76" s="3">
        <f t="shared" si="1"/>
        <v>-0.24848431283437514</v>
      </c>
      <c r="D76" s="4">
        <f t="shared" si="2"/>
        <v>4.024398919164529E-4</v>
      </c>
      <c r="E76" s="4">
        <f t="shared" si="3"/>
        <v>-0.24808187294245868</v>
      </c>
    </row>
    <row r="77" spans="1:5" x14ac:dyDescent="0.3">
      <c r="A77" s="7">
        <f t="shared" si="4"/>
        <v>-0.15999999999999975</v>
      </c>
      <c r="B77" s="7">
        <f t="shared" si="0"/>
        <v>-0.15999999999999975</v>
      </c>
      <c r="C77" s="3">
        <f t="shared" si="1"/>
        <v>-0.22543284355341719</v>
      </c>
      <c r="D77" s="4">
        <f t="shared" si="2"/>
        <v>4.4359108647939587E-4</v>
      </c>
      <c r="E77" s="4">
        <f t="shared" si="3"/>
        <v>-0.22498925246693779</v>
      </c>
    </row>
    <row r="78" spans="1:5" x14ac:dyDescent="0.3">
      <c r="A78" s="7">
        <f t="shared" si="4"/>
        <v>-0.15499999999999975</v>
      </c>
      <c r="B78" s="7">
        <f t="shared" si="0"/>
        <v>-0.15499999999999975</v>
      </c>
      <c r="C78" s="3">
        <f t="shared" si="1"/>
        <v>-0.20451982007593802</v>
      </c>
      <c r="D78" s="4">
        <f t="shared" si="2"/>
        <v>4.889501661152943E-4</v>
      </c>
      <c r="E78" s="4">
        <f t="shared" si="3"/>
        <v>-0.20403086990982272</v>
      </c>
    </row>
    <row r="79" spans="1:5" x14ac:dyDescent="0.3">
      <c r="A79" s="7">
        <f t="shared" si="4"/>
        <v>-0.14999999999999974</v>
      </c>
      <c r="B79" s="7">
        <f t="shared" si="0"/>
        <v>-0.14999999999999974</v>
      </c>
      <c r="C79" s="3">
        <f t="shared" si="1"/>
        <v>-0.18554686240287194</v>
      </c>
      <c r="D79" s="4">
        <f t="shared" si="2"/>
        <v>5.3894740501121078E-4</v>
      </c>
      <c r="E79" s="4">
        <f t="shared" si="3"/>
        <v>-0.18500791499786073</v>
      </c>
    </row>
    <row r="80" spans="1:5" x14ac:dyDescent="0.3">
      <c r="A80" s="7">
        <f t="shared" si="4"/>
        <v>-0.14499999999999974</v>
      </c>
      <c r="B80" s="7">
        <f t="shared" si="0"/>
        <v>-0.14499999999999974</v>
      </c>
      <c r="C80" s="3">
        <f t="shared" si="1"/>
        <v>-0.16833399391201959</v>
      </c>
      <c r="D80" s="4">
        <f t="shared" si="2"/>
        <v>5.9405707472410705E-4</v>
      </c>
      <c r="E80" s="4">
        <f t="shared" si="3"/>
        <v>-0.16773993683729549</v>
      </c>
    </row>
    <row r="81" spans="1:5" x14ac:dyDescent="0.3">
      <c r="A81" s="7">
        <f t="shared" si="4"/>
        <v>-0.13999999999999974</v>
      </c>
      <c r="B81" s="7">
        <f t="shared" si="0"/>
        <v>-0.13999999999999974</v>
      </c>
      <c r="C81" s="3">
        <f t="shared" si="1"/>
        <v>-0.15271793410791326</v>
      </c>
      <c r="D81" s="4">
        <f t="shared" si="2"/>
        <v>6.5480194309948034E-4</v>
      </c>
      <c r="E81" s="4">
        <f t="shared" si="3"/>
        <v>-0.15206313216481379</v>
      </c>
    </row>
    <row r="82" spans="1:5" x14ac:dyDescent="0.3">
      <c r="A82" s="7">
        <f t="shared" si="4"/>
        <v>-0.13499999999999973</v>
      </c>
      <c r="B82" s="7">
        <f t="shared" si="0"/>
        <v>-0.13499999999999973</v>
      </c>
      <c r="C82" s="3">
        <f t="shared" si="1"/>
        <v>-0.13855054975038894</v>
      </c>
      <c r="D82" s="4">
        <f t="shared" si="2"/>
        <v>7.2175823322360555E-4</v>
      </c>
      <c r="E82" s="4">
        <f t="shared" si="3"/>
        <v>-0.13782879151716534</v>
      </c>
    </row>
    <row r="83" spans="1:5" x14ac:dyDescent="0.3">
      <c r="A83" s="7">
        <f t="shared" si="4"/>
        <v>-0.12999999999999973</v>
      </c>
      <c r="B83" s="7">
        <f t="shared" si="0"/>
        <v>-0.12999999999999973</v>
      </c>
      <c r="C83" s="3">
        <f t="shared" si="1"/>
        <v>-0.12569744966933988</v>
      </c>
      <c r="D83" s="4">
        <f t="shared" si="2"/>
        <v>7.9556108944978847E-4</v>
      </c>
      <c r="E83" s="4">
        <f t="shared" si="3"/>
        <v>-0.12490188857989008</v>
      </c>
    </row>
    <row r="84" spans="1:5" x14ac:dyDescent="0.3">
      <c r="A84" s="7">
        <f t="shared" si="4"/>
        <v>-0.12499999999999972</v>
      </c>
      <c r="B84" s="7">
        <f t="shared" ref="B84:B147" si="5">A84-$B$12</f>
        <v>-0.12499999999999972</v>
      </c>
      <c r="C84" s="3">
        <f t="shared" ref="C84:C147" si="6">-$B$15*EXP(-$B$14*B84/$B$9)</f>
        <v>-0.11403670993612849</v>
      </c>
      <c r="D84" s="4">
        <f t="shared" ref="D84:D147" si="7">$B$15*EXP($D$14*B84/$B$9)</f>
        <v>8.769106023490998E-4</v>
      </c>
      <c r="E84" s="4">
        <f t="shared" ref="E84:E147" si="8">C84+D84</f>
        <v>-0.1131597993337794</v>
      </c>
    </row>
    <row r="85" spans="1:5" x14ac:dyDescent="0.3">
      <c r="A85" s="7">
        <f t="shared" ref="A85:A148" si="9">A84+0.005</f>
        <v>-0.11999999999999972</v>
      </c>
      <c r="B85" s="7">
        <f t="shared" si="5"/>
        <v>-0.11999999999999972</v>
      </c>
      <c r="C85" s="3">
        <f t="shared" si="6"/>
        <v>-0.10345771729868859</v>
      </c>
      <c r="D85" s="4">
        <f t="shared" si="7"/>
        <v>9.6657844973801273E-4</v>
      </c>
      <c r="E85" s="4">
        <f t="shared" si="8"/>
        <v>-0.10249113884895059</v>
      </c>
    </row>
    <row r="86" spans="1:5" x14ac:dyDescent="0.3">
      <c r="A86" s="7">
        <f t="shared" si="9"/>
        <v>-0.11499999999999971</v>
      </c>
      <c r="B86" s="7">
        <f t="shared" si="5"/>
        <v>-0.11499999999999971</v>
      </c>
      <c r="C86" s="3">
        <f t="shared" si="6"/>
        <v>-9.3860119909197293E-2</v>
      </c>
      <c r="D86" s="4">
        <f t="shared" si="7"/>
        <v>1.0654152167794224E-3</v>
      </c>
      <c r="E86" s="4">
        <f t="shared" si="8"/>
        <v>-9.2794704692417865E-2</v>
      </c>
    </row>
    <row r="87" spans="1:5" x14ac:dyDescent="0.3">
      <c r="A87" s="7">
        <f t="shared" si="9"/>
        <v>-0.10999999999999971</v>
      </c>
      <c r="B87" s="7">
        <f t="shared" si="5"/>
        <v>-0.10999999999999971</v>
      </c>
      <c r="C87" s="3">
        <f t="shared" si="6"/>
        <v>-8.5152875390964791E-2</v>
      </c>
      <c r="D87" s="4">
        <f t="shared" si="7"/>
        <v>1.1743584645952025E-3</v>
      </c>
      <c r="E87" s="4">
        <f t="shared" si="8"/>
        <v>-8.3978516926369595E-2</v>
      </c>
    </row>
    <row r="88" spans="1:5" x14ac:dyDescent="0.3">
      <c r="A88" s="7">
        <f t="shared" si="9"/>
        <v>-0.1049999999999997</v>
      </c>
      <c r="B88" s="7">
        <f t="shared" si="5"/>
        <v>-0.1049999999999997</v>
      </c>
      <c r="C88" s="3">
        <f t="shared" si="6"/>
        <v>-7.7253387214548566E-2</v>
      </c>
      <c r="D88" s="4">
        <f t="shared" si="7"/>
        <v>1.2944416239287918E-3</v>
      </c>
      <c r="E88" s="4">
        <f t="shared" si="8"/>
        <v>-7.5958945590619775E-2</v>
      </c>
    </row>
    <row r="89" spans="1:5" x14ac:dyDescent="0.3">
      <c r="A89" s="7">
        <f t="shared" si="9"/>
        <v>-9.99999999999997E-2</v>
      </c>
      <c r="B89" s="7">
        <f t="shared" si="5"/>
        <v>-9.99999999999997E-2</v>
      </c>
      <c r="C89" s="3">
        <f t="shared" si="6"/>
        <v>-7.0086721190794024E-2</v>
      </c>
      <c r="D89" s="4">
        <f t="shared" si="7"/>
        <v>1.4268037982226955E-3</v>
      </c>
      <c r="E89" s="4">
        <f t="shared" si="8"/>
        <v>-6.8659917392571324E-2</v>
      </c>
    </row>
    <row r="90" spans="1:5" x14ac:dyDescent="0.3">
      <c r="A90" s="7">
        <f t="shared" si="9"/>
        <v>-9.4999999999999696E-2</v>
      </c>
      <c r="B90" s="7">
        <f t="shared" si="5"/>
        <v>-9.4999999999999696E-2</v>
      </c>
      <c r="C90" s="3">
        <f t="shared" si="6"/>
        <v>-6.3584894648490278E-2</v>
      </c>
      <c r="D90" s="4">
        <f t="shared" si="7"/>
        <v>1.5727005691024505E-3</v>
      </c>
      <c r="E90" s="4">
        <f t="shared" si="8"/>
        <v>-6.2012194079387829E-2</v>
      </c>
    </row>
    <row r="91" spans="1:5" x14ac:dyDescent="0.3">
      <c r="A91" s="7">
        <f t="shared" si="9"/>
        <v>-8.9999999999999691E-2</v>
      </c>
      <c r="B91" s="7">
        <f t="shared" si="5"/>
        <v>-8.9999999999999691E-2</v>
      </c>
      <c r="C91" s="3">
        <f t="shared" si="6"/>
        <v>-5.7686231553812022E-2</v>
      </c>
      <c r="D91" s="4">
        <f t="shared" si="7"/>
        <v>1.733515906767389E-3</v>
      </c>
      <c r="E91" s="4">
        <f t="shared" si="8"/>
        <v>-5.5952715647044633E-2</v>
      </c>
    </row>
    <row r="92" spans="1:5" x14ac:dyDescent="0.3">
      <c r="A92" s="7">
        <f t="shared" si="9"/>
        <v>-8.4999999999999687E-2</v>
      </c>
      <c r="B92" s="7">
        <f t="shared" si="5"/>
        <v>-8.4999999999999687E-2</v>
      </c>
      <c r="C92" s="3">
        <f t="shared" si="6"/>
        <v>-5.2334777454239742E-2</v>
      </c>
      <c r="D92" s="4">
        <f t="shared" si="7"/>
        <v>1.9107752982696368E-3</v>
      </c>
      <c r="E92" s="4">
        <f t="shared" si="8"/>
        <v>-5.0424002155970107E-2</v>
      </c>
    </row>
    <row r="93" spans="1:5" x14ac:dyDescent="0.3">
      <c r="A93" s="7">
        <f t="shared" si="9"/>
        <v>-7.9999999999999682E-2</v>
      </c>
      <c r="B93" s="7">
        <f t="shared" si="5"/>
        <v>-7.9999999999999682E-2</v>
      </c>
      <c r="C93" s="3">
        <f t="shared" si="6"/>
        <v>-4.7479768697142523E-2</v>
      </c>
      <c r="D93" s="4">
        <f t="shared" si="7"/>
        <v>2.106160218215602E-3</v>
      </c>
      <c r="E93" s="4">
        <f t="shared" si="8"/>
        <v>-4.5373608478926922E-2</v>
      </c>
    </row>
    <row r="94" spans="1:5" x14ac:dyDescent="0.3">
      <c r="A94" s="7">
        <f t="shared" si="9"/>
        <v>-7.4999999999999678E-2</v>
      </c>
      <c r="B94" s="7">
        <f t="shared" si="5"/>
        <v>-7.4999999999999678E-2</v>
      </c>
      <c r="C94" s="3">
        <f t="shared" si="6"/>
        <v>-4.3075150888054997E-2</v>
      </c>
      <c r="D94" s="4">
        <f t="shared" si="7"/>
        <v>2.3215240791583762E-3</v>
      </c>
      <c r="E94" s="4">
        <f t="shared" si="8"/>
        <v>-4.0753626808896617E-2</v>
      </c>
    </row>
    <row r="95" spans="1:5" x14ac:dyDescent="0.3">
      <c r="A95" s="7">
        <f t="shared" si="9"/>
        <v>-6.9999999999999674E-2</v>
      </c>
      <c r="B95" s="7">
        <f t="shared" si="5"/>
        <v>-6.9999999999999674E-2</v>
      </c>
      <c r="C95" s="3">
        <f t="shared" si="6"/>
        <v>-3.9079142020765005E-2</v>
      </c>
      <c r="D95" s="4">
        <f t="shared" si="7"/>
        <v>2.5589098129857667E-3</v>
      </c>
      <c r="E95" s="4">
        <f t="shared" si="8"/>
        <v>-3.6520232207779238E-2</v>
      </c>
    </row>
    <row r="96" spans="1:5" x14ac:dyDescent="0.3">
      <c r="A96" s="7">
        <f t="shared" si="9"/>
        <v>-6.4999999999999669E-2</v>
      </c>
      <c r="B96" s="7">
        <f t="shared" si="5"/>
        <v>-6.4999999999999669E-2</v>
      </c>
      <c r="C96" s="3">
        <f t="shared" si="6"/>
        <v>-3.5453836135084023E-2</v>
      </c>
      <c r="D96" s="4">
        <f t="shared" si="7"/>
        <v>2.8205692500801933E-3</v>
      </c>
      <c r="E96" s="4">
        <f t="shared" si="8"/>
        <v>-3.2633266885003828E-2</v>
      </c>
    </row>
    <row r="97" spans="1:5" x14ac:dyDescent="0.3">
      <c r="A97" s="7">
        <f t="shared" si="9"/>
        <v>-5.9999999999999672E-2</v>
      </c>
      <c r="B97" s="7">
        <f t="shared" si="5"/>
        <v>-5.9999999999999672E-2</v>
      </c>
      <c r="C97" s="3">
        <f t="shared" si="6"/>
        <v>-3.2164843742615606E-2</v>
      </c>
      <c r="D97" s="4">
        <f t="shared" si="7"/>
        <v>3.1089844800803036E-3</v>
      </c>
      <c r="E97" s="4">
        <f t="shared" si="8"/>
        <v>-2.9055859262535302E-2</v>
      </c>
    </row>
    <row r="98" spans="1:5" x14ac:dyDescent="0.3">
      <c r="A98" s="7">
        <f t="shared" si="9"/>
        <v>-5.4999999999999674E-2</v>
      </c>
      <c r="B98" s="7">
        <f t="shared" si="5"/>
        <v>-5.4999999999999674E-2</v>
      </c>
      <c r="C98" s="3">
        <f t="shared" si="6"/>
        <v>-2.918096560961686E-2</v>
      </c>
      <c r="D98" s="4">
        <f t="shared" si="7"/>
        <v>3.4268913968715305E-3</v>
      </c>
      <c r="E98" s="4">
        <f t="shared" si="8"/>
        <v>-2.575407421274533E-2</v>
      </c>
    </row>
    <row r="99" spans="1:5" x14ac:dyDescent="0.3">
      <c r="A99" s="7">
        <f t="shared" si="9"/>
        <v>-4.9999999999999677E-2</v>
      </c>
      <c r="B99" s="7">
        <f t="shared" si="5"/>
        <v>-4.9999999999999677E-2</v>
      </c>
      <c r="C99" s="3">
        <f t="shared" si="6"/>
        <v>-2.6473896802471968E-2</v>
      </c>
      <c r="D99" s="4">
        <f t="shared" si="7"/>
        <v>3.7773056511522939E-3</v>
      </c>
      <c r="E99" s="4">
        <f t="shared" si="8"/>
        <v>-2.2696591151319674E-2</v>
      </c>
    </row>
    <row r="100" spans="1:5" x14ac:dyDescent="0.3">
      <c r="A100" s="7">
        <f t="shared" si="9"/>
        <v>-4.4999999999999679E-2</v>
      </c>
      <c r="B100" s="7">
        <f t="shared" si="5"/>
        <v>-4.4999999999999679E-2</v>
      </c>
      <c r="C100" s="3">
        <f t="shared" si="6"/>
        <v>-2.4017958188366398E-2</v>
      </c>
      <c r="D100" s="4">
        <f t="shared" si="7"/>
        <v>4.1635512567607478E-3</v>
      </c>
      <c r="E100" s="4">
        <f t="shared" si="8"/>
        <v>-1.9854406931605652E-2</v>
      </c>
    </row>
    <row r="101" spans="1:5" x14ac:dyDescent="0.3">
      <c r="A101" s="7">
        <f t="shared" si="9"/>
        <v>-3.9999999999999682E-2</v>
      </c>
      <c r="B101" s="7">
        <f t="shared" si="5"/>
        <v>-3.9999999999999682E-2</v>
      </c>
      <c r="C101" s="3">
        <f t="shared" si="6"/>
        <v>-2.1789852844189248E-2</v>
      </c>
      <c r="D101" s="4">
        <f t="shared" si="7"/>
        <v>4.5892921221203763E-3</v>
      </c>
      <c r="E101" s="4">
        <f t="shared" si="8"/>
        <v>-1.7200560722068874E-2</v>
      </c>
    </row>
    <row r="102" spans="1:5" x14ac:dyDescent="0.3">
      <c r="A102" s="7">
        <f t="shared" si="9"/>
        <v>-3.4999999999999684E-2</v>
      </c>
      <c r="B102" s="7">
        <f t="shared" si="5"/>
        <v>-3.4999999999999684E-2</v>
      </c>
      <c r="C102" s="3">
        <f t="shared" si="6"/>
        <v>-1.9768445062969615E-2</v>
      </c>
      <c r="D102" s="4">
        <f t="shared" si="7"/>
        <v>5.0585668059103285E-3</v>
      </c>
      <c r="E102" s="4">
        <f t="shared" si="8"/>
        <v>-1.4709878257059286E-2</v>
      </c>
    </row>
    <row r="103" spans="1:5" x14ac:dyDescent="0.3">
      <c r="A103" s="7">
        <f t="shared" si="9"/>
        <v>-2.9999999999999683E-2</v>
      </c>
      <c r="B103" s="7">
        <f t="shared" si="5"/>
        <v>-2.9999999999999683E-2</v>
      </c>
      <c r="C103" s="3">
        <f t="shared" si="6"/>
        <v>-1.7934559861511913E-2</v>
      </c>
      <c r="D103" s="4">
        <f t="shared" si="7"/>
        <v>5.5758268266512022E-3</v>
      </c>
      <c r="E103" s="4">
        <f t="shared" si="8"/>
        <v>-1.2358733034860712E-2</v>
      </c>
    </row>
    <row r="104" spans="1:5" x14ac:dyDescent="0.3">
      <c r="A104" s="7">
        <f t="shared" si="9"/>
        <v>-2.4999999999999682E-2</v>
      </c>
      <c r="B104" s="7">
        <f t="shared" si="5"/>
        <v>-2.4999999999999682E-2</v>
      </c>
      <c r="C104" s="3">
        <f t="shared" si="6"/>
        <v>-1.6270801087368687E-2</v>
      </c>
      <c r="D104" s="4">
        <f t="shared" si="7"/>
        <v>6.1459788896093001E-3</v>
      </c>
      <c r="E104" s="4">
        <f t="shared" si="8"/>
        <v>-1.0124822197759387E-2</v>
      </c>
    </row>
    <row r="105" spans="1:5" x14ac:dyDescent="0.3">
      <c r="A105" s="7">
        <f t="shared" si="9"/>
        <v>-1.9999999999999681E-2</v>
      </c>
      <c r="B105" s="7">
        <f t="shared" si="5"/>
        <v>-1.9999999999999681E-2</v>
      </c>
      <c r="C105" s="3">
        <f t="shared" si="6"/>
        <v>-1.4761386399721781E-2</v>
      </c>
      <c r="D105" s="4">
        <f t="shared" si="7"/>
        <v>6.7744314315818458E-3</v>
      </c>
      <c r="E105" s="4">
        <f t="shared" si="8"/>
        <v>-7.9869549681399355E-3</v>
      </c>
    </row>
    <row r="106" spans="1:5" x14ac:dyDescent="0.3">
      <c r="A106" s="7">
        <f t="shared" si="9"/>
        <v>-1.499999999999968E-2</v>
      </c>
      <c r="B106" s="7">
        <f t="shared" si="5"/>
        <v>-1.499999999999968E-2</v>
      </c>
      <c r="C106" s="3">
        <f t="shared" si="6"/>
        <v>-1.3391997558807947E-2</v>
      </c>
      <c r="D106" s="4">
        <f t="shared" si="7"/>
        <v>7.4671459250849241E-3</v>
      </c>
      <c r="E106" s="4">
        <f t="shared" si="8"/>
        <v>-5.9248516337230229E-3</v>
      </c>
    </row>
    <row r="107" spans="1:5" x14ac:dyDescent="0.3">
      <c r="A107" s="7">
        <f t="shared" si="9"/>
        <v>-9.9999999999996793E-3</v>
      </c>
      <c r="B107" s="7">
        <f t="shared" si="5"/>
        <v>-9.9999999999996793E-3</v>
      </c>
      <c r="C107" s="3">
        <f t="shared" si="6"/>
        <v>-1.2149644603741168E-2</v>
      </c>
      <c r="D107" s="4">
        <f t="shared" si="7"/>
        <v>8.2306934286133435E-3</v>
      </c>
      <c r="E107" s="4">
        <f t="shared" si="8"/>
        <v>-3.9189511751278241E-3</v>
      </c>
    </row>
    <row r="108" spans="1:5" x14ac:dyDescent="0.3">
      <c r="A108" s="7">
        <f t="shared" si="9"/>
        <v>-4.9999999999996792E-3</v>
      </c>
      <c r="B108" s="7">
        <f t="shared" si="5"/>
        <v>-4.9999999999996792E-3</v>
      </c>
      <c r="C108" s="3">
        <f t="shared" si="6"/>
        <v>-1.1022542630328581E-2</v>
      </c>
      <c r="D108" s="4">
        <f t="shared" si="7"/>
        <v>9.0723169194056458E-3</v>
      </c>
      <c r="E108" s="4">
        <f t="shared" si="8"/>
        <v>-1.950225710922935E-3</v>
      </c>
    </row>
    <row r="109" spans="1:5" x14ac:dyDescent="0.3">
      <c r="A109" s="7">
        <f t="shared" si="9"/>
        <v>3.2092384305570931E-16</v>
      </c>
      <c r="B109" s="7">
        <f t="shared" si="5"/>
        <v>3.2092384305570931E-16</v>
      </c>
      <c r="C109" s="3">
        <f t="shared" si="6"/>
        <v>-9.9999999999999378E-3</v>
      </c>
      <c r="D109" s="4">
        <f t="shared" si="7"/>
        <v>1.0000000000000063E-2</v>
      </c>
      <c r="E109" s="4">
        <f t="shared" si="8"/>
        <v>1.2490009027033011E-16</v>
      </c>
    </row>
    <row r="110" spans="1:5" x14ac:dyDescent="0.3">
      <c r="A110" s="7">
        <f t="shared" si="9"/>
        <v>5.000000000000321E-3</v>
      </c>
      <c r="B110" s="7">
        <f t="shared" si="5"/>
        <v>5.000000000000321E-3</v>
      </c>
      <c r="C110" s="3">
        <f t="shared" si="6"/>
        <v>-9.072316919405533E-3</v>
      </c>
      <c r="D110" s="4">
        <f t="shared" si="7"/>
        <v>1.102254263032872E-2</v>
      </c>
      <c r="E110" s="4">
        <f t="shared" si="8"/>
        <v>1.9502257109231865E-3</v>
      </c>
    </row>
    <row r="111" spans="1:5" x14ac:dyDescent="0.3">
      <c r="A111" s="7">
        <f t="shared" si="9"/>
        <v>1.0000000000000321E-2</v>
      </c>
      <c r="B111" s="7">
        <f t="shared" si="5"/>
        <v>1.0000000000000321E-2</v>
      </c>
      <c r="C111" s="3">
        <f t="shared" si="6"/>
        <v>-8.2306934286132411E-3</v>
      </c>
      <c r="D111" s="4">
        <f t="shared" si="7"/>
        <v>1.2149644603741318E-2</v>
      </c>
      <c r="E111" s="4">
        <f t="shared" si="8"/>
        <v>3.9189511751280773E-3</v>
      </c>
    </row>
    <row r="112" spans="1:5" x14ac:dyDescent="0.3">
      <c r="A112" s="7">
        <f t="shared" si="9"/>
        <v>1.5000000000000322E-2</v>
      </c>
      <c r="B112" s="7">
        <f t="shared" si="5"/>
        <v>1.5000000000000322E-2</v>
      </c>
      <c r="C112" s="3">
        <f t="shared" si="6"/>
        <v>-7.4671459250848305E-3</v>
      </c>
      <c r="D112" s="4">
        <f t="shared" si="7"/>
        <v>1.3391997558808114E-2</v>
      </c>
      <c r="E112" s="4">
        <f t="shared" si="8"/>
        <v>5.9248516337232831E-3</v>
      </c>
    </row>
    <row r="113" spans="1:5" x14ac:dyDescent="0.3">
      <c r="A113" s="7">
        <f t="shared" si="9"/>
        <v>2.0000000000000323E-2</v>
      </c>
      <c r="B113" s="7">
        <f t="shared" si="5"/>
        <v>2.0000000000000323E-2</v>
      </c>
      <c r="C113" s="3">
        <f t="shared" si="6"/>
        <v>-6.7744314315817599E-3</v>
      </c>
      <c r="D113" s="4">
        <f t="shared" si="7"/>
        <v>1.4761386399721965E-2</v>
      </c>
      <c r="E113" s="4">
        <f t="shared" si="8"/>
        <v>7.9869549681402044E-3</v>
      </c>
    </row>
    <row r="114" spans="1:5" x14ac:dyDescent="0.3">
      <c r="A114" s="7">
        <f t="shared" si="9"/>
        <v>2.5000000000000324E-2</v>
      </c>
      <c r="B114" s="7">
        <f t="shared" si="5"/>
        <v>2.5000000000000324E-2</v>
      </c>
      <c r="C114" s="3">
        <f t="shared" si="6"/>
        <v>-6.1459788896092238E-3</v>
      </c>
      <c r="D114" s="4">
        <f t="shared" si="7"/>
        <v>1.6270801087368891E-2</v>
      </c>
      <c r="E114" s="4">
        <f t="shared" si="8"/>
        <v>1.0124822197759668E-2</v>
      </c>
    </row>
    <row r="115" spans="1:5" x14ac:dyDescent="0.3">
      <c r="A115" s="7">
        <f t="shared" si="9"/>
        <v>3.0000000000000325E-2</v>
      </c>
      <c r="B115" s="7">
        <f t="shared" si="5"/>
        <v>3.0000000000000325E-2</v>
      </c>
      <c r="C115" s="3">
        <f t="shared" si="6"/>
        <v>-5.5758268266511337E-3</v>
      </c>
      <c r="D115" s="4">
        <f t="shared" si="7"/>
        <v>1.7934559861512135E-2</v>
      </c>
      <c r="E115" s="4">
        <f t="shared" si="8"/>
        <v>1.2358733034861001E-2</v>
      </c>
    </row>
    <row r="116" spans="1:5" x14ac:dyDescent="0.3">
      <c r="A116" s="7">
        <f t="shared" si="9"/>
        <v>3.5000000000000323E-2</v>
      </c>
      <c r="B116" s="7">
        <f t="shared" si="5"/>
        <v>3.5000000000000323E-2</v>
      </c>
      <c r="C116" s="3">
        <f t="shared" si="6"/>
        <v>-5.0585668059102652E-3</v>
      </c>
      <c r="D116" s="4">
        <f t="shared" si="7"/>
        <v>1.9768445062969861E-2</v>
      </c>
      <c r="E116" s="4">
        <f t="shared" si="8"/>
        <v>1.4709878257059595E-2</v>
      </c>
    </row>
    <row r="117" spans="1:5" x14ac:dyDescent="0.3">
      <c r="A117" s="7">
        <f t="shared" si="9"/>
        <v>4.000000000000032E-2</v>
      </c>
      <c r="B117" s="7">
        <f t="shared" si="5"/>
        <v>4.000000000000032E-2</v>
      </c>
      <c r="C117" s="3">
        <f t="shared" si="6"/>
        <v>-4.58929212212032E-3</v>
      </c>
      <c r="D117" s="4">
        <f t="shared" si="7"/>
        <v>2.1789852844189519E-2</v>
      </c>
      <c r="E117" s="4">
        <f t="shared" si="8"/>
        <v>1.72005607220692E-2</v>
      </c>
    </row>
    <row r="118" spans="1:5" x14ac:dyDescent="0.3">
      <c r="A118" s="7">
        <f t="shared" si="9"/>
        <v>4.5000000000000318E-2</v>
      </c>
      <c r="B118" s="7">
        <f t="shared" si="5"/>
        <v>4.5000000000000318E-2</v>
      </c>
      <c r="C118" s="3">
        <f t="shared" si="6"/>
        <v>-4.1635512567606957E-3</v>
      </c>
      <c r="D118" s="4">
        <f t="shared" si="7"/>
        <v>2.4017958188366696E-2</v>
      </c>
      <c r="E118" s="4">
        <f t="shared" si="8"/>
        <v>1.9854406931605999E-2</v>
      </c>
    </row>
    <row r="119" spans="1:5" x14ac:dyDescent="0.3">
      <c r="A119" s="7">
        <f t="shared" si="9"/>
        <v>5.0000000000000315E-2</v>
      </c>
      <c r="B119" s="7">
        <f t="shared" si="5"/>
        <v>5.0000000000000315E-2</v>
      </c>
      <c r="C119" s="3">
        <f t="shared" si="6"/>
        <v>-3.777305651152247E-3</v>
      </c>
      <c r="D119" s="4">
        <f t="shared" si="7"/>
        <v>2.6473896802472297E-2</v>
      </c>
      <c r="E119" s="4">
        <f t="shared" si="8"/>
        <v>2.2696591151320049E-2</v>
      </c>
    </row>
    <row r="120" spans="1:5" x14ac:dyDescent="0.3">
      <c r="A120" s="7">
        <f t="shared" si="9"/>
        <v>5.5000000000000313E-2</v>
      </c>
      <c r="B120" s="7">
        <f t="shared" si="5"/>
        <v>5.5000000000000313E-2</v>
      </c>
      <c r="C120" s="3">
        <f t="shared" si="6"/>
        <v>-3.4268913968714875E-3</v>
      </c>
      <c r="D120" s="4">
        <f t="shared" si="7"/>
        <v>2.9180965609617221E-2</v>
      </c>
      <c r="E120" s="4">
        <f t="shared" si="8"/>
        <v>2.5754074212745733E-2</v>
      </c>
    </row>
    <row r="121" spans="1:5" x14ac:dyDescent="0.3">
      <c r="A121" s="7">
        <f t="shared" si="9"/>
        <v>6.000000000000031E-2</v>
      </c>
      <c r="B121" s="7">
        <f t="shared" si="5"/>
        <v>6.000000000000031E-2</v>
      </c>
      <c r="C121" s="3">
        <f t="shared" si="6"/>
        <v>-3.1089844800802654E-3</v>
      </c>
      <c r="D121" s="4">
        <f t="shared" si="7"/>
        <v>3.2164843742616009E-2</v>
      </c>
      <c r="E121" s="4">
        <f t="shared" si="8"/>
        <v>2.9055859262535743E-2</v>
      </c>
    </row>
    <row r="122" spans="1:5" x14ac:dyDescent="0.3">
      <c r="A122" s="7">
        <f t="shared" si="9"/>
        <v>6.5000000000000308E-2</v>
      </c>
      <c r="B122" s="7">
        <f t="shared" si="5"/>
        <v>6.5000000000000308E-2</v>
      </c>
      <c r="C122" s="3">
        <f t="shared" si="6"/>
        <v>-2.8205692500801582E-3</v>
      </c>
      <c r="D122" s="4">
        <f t="shared" si="7"/>
        <v>3.545383613508446E-2</v>
      </c>
      <c r="E122" s="4">
        <f t="shared" si="8"/>
        <v>3.26332668850043E-2</v>
      </c>
    </row>
    <row r="123" spans="1:5" x14ac:dyDescent="0.3">
      <c r="A123" s="7">
        <f t="shared" si="9"/>
        <v>7.0000000000000312E-2</v>
      </c>
      <c r="B123" s="7">
        <f t="shared" si="5"/>
        <v>7.0000000000000312E-2</v>
      </c>
      <c r="C123" s="3">
        <f t="shared" si="6"/>
        <v>-2.5589098129857354E-3</v>
      </c>
      <c r="D123" s="4">
        <f t="shared" si="7"/>
        <v>3.9079142020765491E-2</v>
      </c>
      <c r="E123" s="4">
        <f t="shared" si="8"/>
        <v>3.6520232207779758E-2</v>
      </c>
    </row>
    <row r="124" spans="1:5" x14ac:dyDescent="0.3">
      <c r="A124" s="7">
        <f t="shared" si="9"/>
        <v>7.5000000000000316E-2</v>
      </c>
      <c r="B124" s="7">
        <f t="shared" si="5"/>
        <v>7.5000000000000316E-2</v>
      </c>
      <c r="C124" s="3">
        <f t="shared" si="6"/>
        <v>-2.3215240791583476E-3</v>
      </c>
      <c r="D124" s="4">
        <f t="shared" si="7"/>
        <v>4.3075150888055538E-2</v>
      </c>
      <c r="E124" s="4">
        <f t="shared" si="8"/>
        <v>4.0753626808897193E-2</v>
      </c>
    </row>
    <row r="125" spans="1:5" x14ac:dyDescent="0.3">
      <c r="A125" s="7">
        <f t="shared" si="9"/>
        <v>8.0000000000000321E-2</v>
      </c>
      <c r="B125" s="7">
        <f t="shared" si="5"/>
        <v>8.0000000000000321E-2</v>
      </c>
      <c r="C125" s="3">
        <f t="shared" si="6"/>
        <v>-2.1061602182155755E-3</v>
      </c>
      <c r="D125" s="4">
        <f t="shared" si="7"/>
        <v>4.747976869714312E-2</v>
      </c>
      <c r="E125" s="4">
        <f t="shared" si="8"/>
        <v>4.5373608478927546E-2</v>
      </c>
    </row>
    <row r="126" spans="1:5" x14ac:dyDescent="0.3">
      <c r="A126" s="7">
        <f t="shared" si="9"/>
        <v>8.5000000000000325E-2</v>
      </c>
      <c r="B126" s="7">
        <f t="shared" si="5"/>
        <v>8.5000000000000325E-2</v>
      </c>
      <c r="C126" s="3">
        <f t="shared" si="6"/>
        <v>-1.910775298269613E-3</v>
      </c>
      <c r="D126" s="4">
        <f t="shared" si="7"/>
        <v>5.2334777454240387E-2</v>
      </c>
      <c r="E126" s="4">
        <f t="shared" si="8"/>
        <v>5.0424002155970774E-2</v>
      </c>
    </row>
    <row r="127" spans="1:5" x14ac:dyDescent="0.3">
      <c r="A127" s="7">
        <f t="shared" si="9"/>
        <v>9.000000000000033E-2</v>
      </c>
      <c r="B127" s="7">
        <f t="shared" si="5"/>
        <v>9.000000000000033E-2</v>
      </c>
      <c r="C127" s="3">
        <f t="shared" si="6"/>
        <v>-1.7335159067673673E-3</v>
      </c>
      <c r="D127" s="4">
        <f t="shared" si="7"/>
        <v>5.7686231553812743E-2</v>
      </c>
      <c r="E127" s="4">
        <f t="shared" si="8"/>
        <v>5.5952715647045376E-2</v>
      </c>
    </row>
    <row r="128" spans="1:5" x14ac:dyDescent="0.3">
      <c r="A128" s="7">
        <f t="shared" si="9"/>
        <v>9.5000000000000334E-2</v>
      </c>
      <c r="B128" s="7">
        <f t="shared" si="5"/>
        <v>9.5000000000000334E-2</v>
      </c>
      <c r="C128" s="3">
        <f t="shared" si="6"/>
        <v>-1.5727005691024308E-3</v>
      </c>
      <c r="D128" s="4">
        <f t="shared" si="7"/>
        <v>6.3584894648491069E-2</v>
      </c>
      <c r="E128" s="4">
        <f t="shared" si="8"/>
        <v>6.2012194079388641E-2</v>
      </c>
    </row>
    <row r="129" spans="1:5" x14ac:dyDescent="0.3">
      <c r="A129" s="7">
        <f t="shared" si="9"/>
        <v>0.10000000000000034</v>
      </c>
      <c r="B129" s="7">
        <f t="shared" si="5"/>
        <v>0.10000000000000034</v>
      </c>
      <c r="C129" s="3">
        <f t="shared" si="6"/>
        <v>-1.4268037982226778E-3</v>
      </c>
      <c r="D129" s="4">
        <f t="shared" si="7"/>
        <v>7.0086721190794898E-2</v>
      </c>
      <c r="E129" s="4">
        <f t="shared" si="8"/>
        <v>6.8659917392572226E-2</v>
      </c>
    </row>
    <row r="130" spans="1:5" x14ac:dyDescent="0.3">
      <c r="A130" s="7">
        <f t="shared" si="9"/>
        <v>0.10500000000000034</v>
      </c>
      <c r="B130" s="7">
        <f t="shared" si="5"/>
        <v>0.10500000000000034</v>
      </c>
      <c r="C130" s="3">
        <f t="shared" si="6"/>
        <v>-1.2944416239287757E-3</v>
      </c>
      <c r="D130" s="4">
        <f t="shared" si="7"/>
        <v>7.7253387214549524E-2</v>
      </c>
      <c r="E130" s="4">
        <f t="shared" si="8"/>
        <v>7.5958945590620747E-2</v>
      </c>
    </row>
    <row r="131" spans="1:5" x14ac:dyDescent="0.3">
      <c r="A131" s="7">
        <f t="shared" si="9"/>
        <v>0.11000000000000035</v>
      </c>
      <c r="B131" s="7">
        <f t="shared" si="5"/>
        <v>0.11000000000000035</v>
      </c>
      <c r="C131" s="3">
        <f t="shared" si="6"/>
        <v>-1.1743584645951878E-3</v>
      </c>
      <c r="D131" s="4">
        <f t="shared" si="7"/>
        <v>8.5152875390965846E-2</v>
      </c>
      <c r="E131" s="4">
        <f t="shared" si="8"/>
        <v>8.3978516926370664E-2</v>
      </c>
    </row>
    <row r="132" spans="1:5" x14ac:dyDescent="0.3">
      <c r="A132" s="7">
        <f t="shared" si="9"/>
        <v>0.11500000000000035</v>
      </c>
      <c r="B132" s="7">
        <f t="shared" si="5"/>
        <v>0.11500000000000035</v>
      </c>
      <c r="C132" s="3">
        <f t="shared" si="6"/>
        <v>-1.0654152167794092E-3</v>
      </c>
      <c r="D132" s="4">
        <f t="shared" si="7"/>
        <v>9.3860119909198444E-2</v>
      </c>
      <c r="E132" s="4">
        <f t="shared" si="8"/>
        <v>9.2794704692419031E-2</v>
      </c>
    </row>
    <row r="133" spans="1:5" x14ac:dyDescent="0.3">
      <c r="A133" s="7">
        <f t="shared" si="9"/>
        <v>0.12000000000000036</v>
      </c>
      <c r="B133" s="7">
        <f t="shared" si="5"/>
        <v>0.12000000000000036</v>
      </c>
      <c r="C133" s="3">
        <f t="shared" si="6"/>
        <v>-9.665784497380008E-4</v>
      </c>
      <c r="D133" s="4">
        <f t="shared" si="7"/>
        <v>0.10345771729868988</v>
      </c>
      <c r="E133" s="4">
        <f t="shared" si="8"/>
        <v>0.10249113884895188</v>
      </c>
    </row>
    <row r="134" spans="1:5" x14ac:dyDescent="0.3">
      <c r="A134" s="7">
        <f t="shared" si="9"/>
        <v>0.12500000000000036</v>
      </c>
      <c r="B134" s="7">
        <f t="shared" si="5"/>
        <v>0.12500000000000036</v>
      </c>
      <c r="C134" s="3">
        <f t="shared" si="6"/>
        <v>-8.7691060234908885E-4</v>
      </c>
      <c r="D134" s="4">
        <f t="shared" si="7"/>
        <v>0.1140367099361299</v>
      </c>
      <c r="E134" s="4">
        <f t="shared" si="8"/>
        <v>0.11315979933378081</v>
      </c>
    </row>
    <row r="135" spans="1:5" x14ac:dyDescent="0.3">
      <c r="A135" s="7">
        <f t="shared" si="9"/>
        <v>0.13000000000000037</v>
      </c>
      <c r="B135" s="7">
        <f t="shared" si="5"/>
        <v>0.13000000000000037</v>
      </c>
      <c r="C135" s="3">
        <f t="shared" si="6"/>
        <v>-7.9556108944977861E-4</v>
      </c>
      <c r="D135" s="4">
        <f t="shared" si="7"/>
        <v>0.12569744966934146</v>
      </c>
      <c r="E135" s="4">
        <f t="shared" si="8"/>
        <v>0.12490188857989168</v>
      </c>
    </row>
    <row r="136" spans="1:5" x14ac:dyDescent="0.3">
      <c r="A136" s="7">
        <f t="shared" si="9"/>
        <v>0.13500000000000037</v>
      </c>
      <c r="B136" s="7">
        <f t="shared" si="5"/>
        <v>0.13500000000000037</v>
      </c>
      <c r="C136" s="3">
        <f t="shared" si="6"/>
        <v>-7.2175823322359665E-4</v>
      </c>
      <c r="D136" s="4">
        <f t="shared" si="7"/>
        <v>0.13855054975039069</v>
      </c>
      <c r="E136" s="4">
        <f t="shared" si="8"/>
        <v>0.13782879151716709</v>
      </c>
    </row>
    <row r="137" spans="1:5" x14ac:dyDescent="0.3">
      <c r="A137" s="7">
        <f t="shared" si="9"/>
        <v>0.14000000000000037</v>
      </c>
      <c r="B137" s="7">
        <f t="shared" si="5"/>
        <v>0.14000000000000037</v>
      </c>
      <c r="C137" s="3">
        <f t="shared" si="6"/>
        <v>-6.548019430994721E-4</v>
      </c>
      <c r="D137" s="4">
        <f t="shared" si="7"/>
        <v>0.15271793410791518</v>
      </c>
      <c r="E137" s="4">
        <f t="shared" si="8"/>
        <v>0.15206313216481571</v>
      </c>
    </row>
    <row r="138" spans="1:5" x14ac:dyDescent="0.3">
      <c r="A138" s="7">
        <f t="shared" si="9"/>
        <v>0.14500000000000038</v>
      </c>
      <c r="B138" s="7">
        <f t="shared" si="5"/>
        <v>0.14500000000000038</v>
      </c>
      <c r="C138" s="3">
        <f t="shared" si="6"/>
        <v>-5.9405707472409968E-4</v>
      </c>
      <c r="D138" s="4">
        <f t="shared" si="7"/>
        <v>0.16833399391202167</v>
      </c>
      <c r="E138" s="4">
        <f t="shared" si="8"/>
        <v>0.16773993683729757</v>
      </c>
    </row>
    <row r="139" spans="1:5" x14ac:dyDescent="0.3">
      <c r="A139" s="7">
        <f t="shared" si="9"/>
        <v>0.15000000000000038</v>
      </c>
      <c r="B139" s="7">
        <f t="shared" si="5"/>
        <v>0.15000000000000038</v>
      </c>
      <c r="C139" s="3">
        <f t="shared" si="6"/>
        <v>-5.3894740501120395E-4</v>
      </c>
      <c r="D139" s="4">
        <f t="shared" si="7"/>
        <v>0.18554686240287424</v>
      </c>
      <c r="E139" s="4">
        <f t="shared" si="8"/>
        <v>0.18500791499786304</v>
      </c>
    </row>
    <row r="140" spans="1:5" x14ac:dyDescent="0.3">
      <c r="A140" s="7">
        <f t="shared" si="9"/>
        <v>0.15500000000000039</v>
      </c>
      <c r="B140" s="7">
        <f t="shared" si="5"/>
        <v>0.15500000000000039</v>
      </c>
      <c r="C140" s="3">
        <f t="shared" si="6"/>
        <v>-4.8895016611528823E-4</v>
      </c>
      <c r="D140" s="4">
        <f t="shared" si="7"/>
        <v>0.20451982007594055</v>
      </c>
      <c r="E140" s="4">
        <f t="shared" si="8"/>
        <v>0.20403086990982527</v>
      </c>
    </row>
    <row r="141" spans="1:5" x14ac:dyDescent="0.3">
      <c r="A141" s="7">
        <f t="shared" si="9"/>
        <v>0.16000000000000039</v>
      </c>
      <c r="B141" s="7">
        <f t="shared" si="5"/>
        <v>0.16000000000000039</v>
      </c>
      <c r="C141" s="3">
        <f t="shared" si="6"/>
        <v>-4.4359108647939029E-4</v>
      </c>
      <c r="D141" s="4">
        <f t="shared" si="7"/>
        <v>0.22543284355342</v>
      </c>
      <c r="E141" s="4">
        <f t="shared" si="8"/>
        <v>0.2249892524669406</v>
      </c>
    </row>
    <row r="142" spans="1:5" x14ac:dyDescent="0.3">
      <c r="A142" s="7">
        <f t="shared" si="9"/>
        <v>0.1650000000000004</v>
      </c>
      <c r="B142" s="7">
        <f t="shared" si="5"/>
        <v>0.1650000000000004</v>
      </c>
      <c r="C142" s="3">
        <f t="shared" si="6"/>
        <v>-4.0243989191644791E-4</v>
      </c>
      <c r="D142" s="4">
        <f t="shared" si="7"/>
        <v>0.24848431283437822</v>
      </c>
      <c r="E142" s="4">
        <f t="shared" si="8"/>
        <v>0.24808187294246176</v>
      </c>
    </row>
    <row r="143" spans="1:5" x14ac:dyDescent="0.3">
      <c r="A143" s="7">
        <f t="shared" si="9"/>
        <v>0.1700000000000004</v>
      </c>
      <c r="B143" s="7">
        <f t="shared" si="5"/>
        <v>0.1700000000000004</v>
      </c>
      <c r="C143" s="3">
        <f t="shared" si="6"/>
        <v>-3.6510622404773465E-4</v>
      </c>
      <c r="D143" s="4">
        <f t="shared" si="7"/>
        <v>0.27389289311848547</v>
      </c>
      <c r="E143" s="4">
        <f t="shared" si="8"/>
        <v>0.27352778689443774</v>
      </c>
    </row>
    <row r="144" spans="1:5" x14ac:dyDescent="0.3">
      <c r="A144" s="7">
        <f t="shared" si="9"/>
        <v>0.17500000000000041</v>
      </c>
      <c r="B144" s="7">
        <f t="shared" si="5"/>
        <v>0.17500000000000041</v>
      </c>
      <c r="C144" s="3">
        <f t="shared" si="6"/>
        <v>-3.312359373808551E-4</v>
      </c>
      <c r="D144" s="4">
        <f t="shared" si="7"/>
        <v>0.3018996090542555</v>
      </c>
      <c r="E144" s="4">
        <f t="shared" si="8"/>
        <v>0.30156837311687462</v>
      </c>
    </row>
    <row r="145" spans="1:5" x14ac:dyDescent="0.3">
      <c r="A145" s="7">
        <f t="shared" si="9"/>
        <v>0.18000000000000041</v>
      </c>
      <c r="B145" s="7">
        <f t="shared" si="5"/>
        <v>0.18000000000000041</v>
      </c>
      <c r="C145" s="3">
        <f t="shared" si="6"/>
        <v>-3.0050773990155023E-4</v>
      </c>
      <c r="D145" s="4">
        <f t="shared" si="7"/>
        <v>0.33277013108800846</v>
      </c>
      <c r="E145" s="4">
        <f t="shared" si="8"/>
        <v>0.33246962334810692</v>
      </c>
    </row>
    <row r="146" spans="1:5" x14ac:dyDescent="0.3">
      <c r="A146" s="7">
        <f t="shared" si="9"/>
        <v>0.18500000000000041</v>
      </c>
      <c r="B146" s="7">
        <f t="shared" si="5"/>
        <v>0.18500000000000041</v>
      </c>
      <c r="C146" s="3">
        <f t="shared" si="6"/>
        <v>-2.7263014531211683E-4</v>
      </c>
      <c r="D146" s="4">
        <f t="shared" si="7"/>
        <v>0.36679729560176261</v>
      </c>
      <c r="E146" s="4">
        <f t="shared" si="8"/>
        <v>0.36652466545645052</v>
      </c>
    </row>
    <row r="147" spans="1:5" x14ac:dyDescent="0.3">
      <c r="A147" s="7">
        <f t="shared" si="9"/>
        <v>0.19000000000000042</v>
      </c>
      <c r="B147" s="7">
        <f t="shared" si="5"/>
        <v>0.19000000000000042</v>
      </c>
      <c r="C147" s="3">
        <f t="shared" si="6"/>
        <v>-2.4733870800551218E-4</v>
      </c>
      <c r="D147" s="4">
        <f t="shared" si="7"/>
        <v>0.40430388274596879</v>
      </c>
      <c r="E147" s="4">
        <f t="shared" si="8"/>
        <v>0.40405654403796326</v>
      </c>
    </row>
    <row r="148" spans="1:5" x14ac:dyDescent="0.3">
      <c r="A148" s="7">
        <f t="shared" si="9"/>
        <v>0.19500000000000042</v>
      </c>
      <c r="B148" s="7">
        <f t="shared" ref="B148:B199" si="10">A148-$B$12</f>
        <v>0.19500000000000042</v>
      </c>
      <c r="C148" s="3">
        <f t="shared" ref="C148:C199" si="11">-$B$15*EXP(-$B$14*B148/$B$9)</f>
        <v>-2.2439351454623258E-4</v>
      </c>
      <c r="D148" s="4">
        <f t="shared" ref="D148:D199" si="12">$B$15*EXP($D$14*B148/$B$9)</f>
        <v>0.44564567831748386</v>
      </c>
      <c r="E148" s="4">
        <f t="shared" ref="E148:E199" si="13">C148+D148</f>
        <v>0.44542128480293763</v>
      </c>
    </row>
    <row r="149" spans="1:5" x14ac:dyDescent="0.3">
      <c r="A149" s="7">
        <f t="shared" ref="A149:A199" si="14">A148+0.005</f>
        <v>0.20000000000000043</v>
      </c>
      <c r="B149" s="7">
        <f t="shared" si="10"/>
        <v>0.20000000000000043</v>
      </c>
      <c r="C149" s="3">
        <f t="shared" si="11"/>
        <v>-2.0357690786226699E-4</v>
      </c>
      <c r="D149" s="4">
        <f t="shared" si="12"/>
        <v>0.49121484872761939</v>
      </c>
      <c r="E149" s="4">
        <f t="shared" si="13"/>
        <v>0.49101127181975712</v>
      </c>
    </row>
    <row r="150" spans="1:5" x14ac:dyDescent="0.3">
      <c r="A150" s="7">
        <f t="shared" si="14"/>
        <v>0.20500000000000043</v>
      </c>
      <c r="B150" s="7">
        <f t="shared" si="10"/>
        <v>0.20500000000000043</v>
      </c>
      <c r="C150" s="3">
        <f t="shared" si="11"/>
        <v>-1.8469142255991177E-4</v>
      </c>
      <c r="D150" s="4">
        <f t="shared" si="12"/>
        <v>0.54144366107506248</v>
      </c>
      <c r="E150" s="4">
        <f t="shared" si="13"/>
        <v>0.54125896965250253</v>
      </c>
    </row>
    <row r="151" spans="1:5" x14ac:dyDescent="0.3">
      <c r="A151" s="7">
        <f t="shared" si="14"/>
        <v>0.21000000000000044</v>
      </c>
      <c r="B151" s="7">
        <f t="shared" si="10"/>
        <v>0.21000000000000044</v>
      </c>
      <c r="C151" s="3">
        <f t="shared" si="11"/>
        <v>-1.6755791177593747E-4</v>
      </c>
      <c r="D151" s="4">
        <f t="shared" si="12"/>
        <v>0.5968085836121092</v>
      </c>
      <c r="E151" s="4">
        <f t="shared" si="13"/>
        <v>0.59664102570033328</v>
      </c>
    </row>
    <row r="152" spans="1:5" x14ac:dyDescent="0.3">
      <c r="A152" s="7">
        <f t="shared" si="14"/>
        <v>0.21500000000000044</v>
      </c>
      <c r="B152" s="7">
        <f t="shared" si="10"/>
        <v>0.21500000000000044</v>
      </c>
      <c r="C152" s="3">
        <f t="shared" si="11"/>
        <v>-1.5201384779851064E-4</v>
      </c>
      <c r="D152" s="4">
        <f t="shared" si="12"/>
        <v>0.65783480550105355</v>
      </c>
      <c r="E152" s="4">
        <f t="shared" si="13"/>
        <v>0.65768279165325505</v>
      </c>
    </row>
    <row r="153" spans="1:5" x14ac:dyDescent="0.3">
      <c r="A153" s="7">
        <f t="shared" si="14"/>
        <v>0.22000000000000045</v>
      </c>
      <c r="B153" s="7">
        <f t="shared" si="10"/>
        <v>0.22000000000000045</v>
      </c>
      <c r="C153" s="3">
        <f t="shared" si="11"/>
        <v>-1.379117803366374E-4</v>
      </c>
      <c r="D153" s="4">
        <f t="shared" si="12"/>
        <v>0.72510121873493183</v>
      </c>
      <c r="E153" s="4">
        <f t="shared" si="13"/>
        <v>0.72496330695459521</v>
      </c>
    </row>
    <row r="154" spans="1:5" x14ac:dyDescent="0.3">
      <c r="A154" s="7">
        <f t="shared" si="14"/>
        <v>0.22500000000000045</v>
      </c>
      <c r="B154" s="7">
        <f t="shared" si="10"/>
        <v>0.22500000000000045</v>
      </c>
      <c r="C154" s="3">
        <f t="shared" si="11"/>
        <v>-1.2511793781334226E-4</v>
      </c>
      <c r="D154" s="4">
        <f t="shared" si="12"/>
        <v>0.79924590948090457</v>
      </c>
      <c r="E154" s="4">
        <f t="shared" si="13"/>
        <v>0.79912079154309124</v>
      </c>
    </row>
    <row r="155" spans="1:5" x14ac:dyDescent="0.3">
      <c r="A155" s="7">
        <f t="shared" si="14"/>
        <v>0.23000000000000045</v>
      </c>
      <c r="B155" s="7">
        <f t="shared" si="10"/>
        <v>0.23000000000000045</v>
      </c>
      <c r="C155" s="3">
        <f t="shared" si="11"/>
        <v>-1.1351095841451214E-4</v>
      </c>
      <c r="D155" s="4">
        <f t="shared" si="12"/>
        <v>0.88097221093690636</v>
      </c>
      <c r="E155" s="4">
        <f t="shared" si="13"/>
        <v>0.88085869997849187</v>
      </c>
    </row>
    <row r="156" spans="1:5" x14ac:dyDescent="0.3">
      <c r="A156" s="7">
        <f t="shared" si="14"/>
        <v>0.23500000000000046</v>
      </c>
      <c r="B156" s="7">
        <f t="shared" si="10"/>
        <v>0.23500000000000046</v>
      </c>
      <c r="C156" s="3">
        <f t="shared" si="11"/>
        <v>-1.0298073885619227E-4</v>
      </c>
      <c r="D156" s="4">
        <f t="shared" si="12"/>
        <v>0.97105537511869344</v>
      </c>
      <c r="E156" s="4">
        <f t="shared" si="13"/>
        <v>0.97095239437983727</v>
      </c>
    </row>
    <row r="157" spans="1:5" x14ac:dyDescent="0.3">
      <c r="A157" s="7">
        <f t="shared" si="14"/>
        <v>0.24000000000000046</v>
      </c>
      <c r="B157" s="7">
        <f t="shared" si="10"/>
        <v>0.24000000000000046</v>
      </c>
      <c r="C157" s="3">
        <f t="shared" si="11"/>
        <v>-9.34273899497921E-5</v>
      </c>
      <c r="D157" s="4">
        <f t="shared" si="12"/>
        <v>1.0703499268655587</v>
      </c>
      <c r="E157" s="4">
        <f t="shared" si="13"/>
        <v>1.070256499475609</v>
      </c>
    </row>
    <row r="158" spans="1:5" x14ac:dyDescent="0.3">
      <c r="A158" s="7">
        <f t="shared" si="14"/>
        <v>0.24500000000000047</v>
      </c>
      <c r="B158" s="7">
        <f t="shared" si="10"/>
        <v>0.24500000000000047</v>
      </c>
      <c r="C158" s="3">
        <f t="shared" si="11"/>
        <v>-8.4760289057740249E-5</v>
      </c>
      <c r="D158" s="4">
        <f t="shared" si="12"/>
        <v>1.1797977698244773</v>
      </c>
      <c r="E158" s="4">
        <f t="shared" si="13"/>
        <v>1.1797130095354196</v>
      </c>
    </row>
    <row r="159" spans="1:5" x14ac:dyDescent="0.3">
      <c r="A159" s="7">
        <f t="shared" si="14"/>
        <v>0.25000000000000044</v>
      </c>
      <c r="B159" s="7">
        <f t="shared" si="10"/>
        <v>0.25000000000000044</v>
      </c>
      <c r="C159" s="3">
        <f t="shared" si="11"/>
        <v>-7.6897220451224596E-5</v>
      </c>
      <c r="D159" s="4">
        <f t="shared" si="12"/>
        <v>1.300437121305696</v>
      </c>
      <c r="E159" s="4">
        <f t="shared" si="13"/>
        <v>1.3003602240852448</v>
      </c>
    </row>
    <row r="160" spans="1:5" x14ac:dyDescent="0.3">
      <c r="A160" s="7">
        <f t="shared" si="14"/>
        <v>0.25500000000000045</v>
      </c>
      <c r="B160" s="7">
        <f t="shared" si="10"/>
        <v>0.25500000000000045</v>
      </c>
      <c r="C160" s="3">
        <f t="shared" si="11"/>
        <v>-6.976359541549065E-5</v>
      </c>
      <c r="D160" s="4">
        <f t="shared" si="12"/>
        <v>1.4334123607653901</v>
      </c>
      <c r="E160" s="4">
        <f t="shared" si="13"/>
        <v>1.4333425971699747</v>
      </c>
    </row>
    <row r="161" spans="1:5" x14ac:dyDescent="0.3">
      <c r="A161" s="7">
        <f t="shared" si="14"/>
        <v>0.26000000000000045</v>
      </c>
      <c r="B161" s="7">
        <f t="shared" si="10"/>
        <v>0.26000000000000045</v>
      </c>
      <c r="C161" s="3">
        <f t="shared" si="11"/>
        <v>-6.3291744704652194E-5</v>
      </c>
      <c r="D161" s="4">
        <f t="shared" si="12"/>
        <v>1.5799848853376546</v>
      </c>
      <c r="E161" s="4">
        <f t="shared" si="13"/>
        <v>1.57992159359295</v>
      </c>
    </row>
    <row r="162" spans="1:5" x14ac:dyDescent="0.3">
      <c r="A162" s="7">
        <f t="shared" si="14"/>
        <v>0.26500000000000046</v>
      </c>
      <c r="B162" s="7">
        <f t="shared" si="10"/>
        <v>0.26500000000000046</v>
      </c>
      <c r="C162" s="3">
        <f t="shared" si="11"/>
        <v>-5.7420276634271523E-5</v>
      </c>
      <c r="D162" s="4">
        <f t="shared" si="12"/>
        <v>1.7415450753909221</v>
      </c>
      <c r="E162" s="4">
        <f t="shared" si="13"/>
        <v>1.7414876551142877</v>
      </c>
    </row>
    <row r="163" spans="1:5" x14ac:dyDescent="0.3">
      <c r="A163" s="7">
        <f t="shared" si="14"/>
        <v>0.27000000000000046</v>
      </c>
      <c r="B163" s="7">
        <f t="shared" si="10"/>
        <v>0.27000000000000046</v>
      </c>
      <c r="C163" s="3">
        <f t="shared" si="11"/>
        <v>-5.2093494722605097E-5</v>
      </c>
      <c r="D163" s="4">
        <f t="shared" si="12"/>
        <v>1.9196254836135362</v>
      </c>
      <c r="E163" s="4">
        <f t="shared" si="13"/>
        <v>1.9195733901188137</v>
      </c>
    </row>
    <row r="164" spans="1:5" x14ac:dyDescent="0.3">
      <c r="A164" s="7">
        <f t="shared" si="14"/>
        <v>0.27500000000000047</v>
      </c>
      <c r="B164" s="7">
        <f t="shared" si="10"/>
        <v>0.27500000000000047</v>
      </c>
      <c r="C164" s="3">
        <f t="shared" si="11"/>
        <v>-4.726086935628556E-5</v>
      </c>
      <c r="D164" s="4">
        <f t="shared" si="12"/>
        <v>2.115915372739547</v>
      </c>
      <c r="E164" s="4">
        <f t="shared" si="13"/>
        <v>2.1158681118701907</v>
      </c>
    </row>
    <row r="165" spans="1:5" x14ac:dyDescent="0.3">
      <c r="A165" s="7">
        <f t="shared" si="14"/>
        <v>0.28000000000000047</v>
      </c>
      <c r="B165" s="7">
        <f t="shared" si="10"/>
        <v>0.28000000000000047</v>
      </c>
      <c r="C165" s="3">
        <f t="shared" si="11"/>
        <v>-4.2876558468684655E-5</v>
      </c>
      <c r="D165" s="4">
        <f t="shared" si="12"/>
        <v>2.3322767398189397</v>
      </c>
      <c r="E165" s="4">
        <f t="shared" si="13"/>
        <v>2.3322338632604711</v>
      </c>
    </row>
    <row r="166" spans="1:5" x14ac:dyDescent="0.3">
      <c r="A166" s="7">
        <f t="shared" si="14"/>
        <v>0.28500000000000048</v>
      </c>
      <c r="B166" s="7">
        <f t="shared" si="10"/>
        <v>0.28500000000000048</v>
      </c>
      <c r="C166" s="3">
        <f t="shared" si="11"/>
        <v>-3.8898972684133087E-5</v>
      </c>
      <c r="D166" s="4">
        <f t="shared" si="12"/>
        <v>2.570761979037818</v>
      </c>
      <c r="E166" s="4">
        <f t="shared" si="13"/>
        <v>2.5707230800651337</v>
      </c>
    </row>
    <row r="167" spans="1:5" x14ac:dyDescent="0.3">
      <c r="A167" s="7">
        <f t="shared" si="14"/>
        <v>0.29000000000000048</v>
      </c>
      <c r="B167" s="7">
        <f t="shared" si="10"/>
        <v>0.29000000000000048</v>
      </c>
      <c r="C167" s="3">
        <f t="shared" si="11"/>
        <v>-3.5290380802975642E-5</v>
      </c>
      <c r="D167" s="4">
        <f t="shared" si="12"/>
        <v>2.83363335063724</v>
      </c>
      <c r="E167" s="4">
        <f t="shared" si="13"/>
        <v>2.833598060256437</v>
      </c>
    </row>
    <row r="168" spans="1:5" x14ac:dyDescent="0.3">
      <c r="A168" s="7">
        <f t="shared" si="14"/>
        <v>0.29500000000000048</v>
      </c>
      <c r="B168" s="7">
        <f t="shared" si="10"/>
        <v>0.29500000000000048</v>
      </c>
      <c r="C168" s="3">
        <f t="shared" si="11"/>
        <v>-3.2016551885110216E-5</v>
      </c>
      <c r="D168" s="4">
        <f t="shared" si="12"/>
        <v>3.123384440611999</v>
      </c>
      <c r="E168" s="4">
        <f t="shared" si="13"/>
        <v>3.1233524240601138</v>
      </c>
    </row>
    <row r="169" spans="1:5" x14ac:dyDescent="0.3">
      <c r="A169" s="7">
        <f t="shared" si="14"/>
        <v>0.30000000000000049</v>
      </c>
      <c r="B169" s="7">
        <f t="shared" si="10"/>
        <v>0.30000000000000049</v>
      </c>
      <c r="C169" s="3">
        <f t="shared" si="11"/>
        <v>-2.9046430536831229E-5</v>
      </c>
      <c r="D169" s="4">
        <f t="shared" si="12"/>
        <v>3.4427638147550961</v>
      </c>
      <c r="E169" s="4">
        <f t="shared" si="13"/>
        <v>3.4427347683245593</v>
      </c>
    </row>
    <row r="170" spans="1:5" x14ac:dyDescent="0.3">
      <c r="A170" s="7">
        <f t="shared" si="14"/>
        <v>0.30500000000000049</v>
      </c>
      <c r="B170" s="7">
        <f t="shared" si="10"/>
        <v>0.30500000000000049</v>
      </c>
      <c r="C170" s="3">
        <f t="shared" si="11"/>
        <v>-2.6351842320763312E-5</v>
      </c>
      <c r="D170" s="4">
        <f t="shared" si="12"/>
        <v>3.7948010914290933</v>
      </c>
      <c r="E170" s="4">
        <f t="shared" si="13"/>
        <v>3.7947747395867726</v>
      </c>
    </row>
    <row r="171" spans="1:5" x14ac:dyDescent="0.3">
      <c r="A171" s="7">
        <f t="shared" si="14"/>
        <v>0.3100000000000005</v>
      </c>
      <c r="B171" s="7">
        <f t="shared" si="10"/>
        <v>0.3100000000000005</v>
      </c>
      <c r="C171" s="3">
        <f t="shared" si="11"/>
        <v>-2.3907226494416928E-5</v>
      </c>
      <c r="D171" s="4">
        <f t="shared" si="12"/>
        <v>4.1828356803894868</v>
      </c>
      <c r="E171" s="4">
        <f t="shared" si="13"/>
        <v>4.1828117731629924</v>
      </c>
    </row>
    <row r="172" spans="1:5" x14ac:dyDescent="0.3">
      <c r="A172" s="7">
        <f t="shared" si="14"/>
        <v>0.3150000000000005</v>
      </c>
      <c r="B172" s="7">
        <f t="shared" si="10"/>
        <v>0.3150000000000005</v>
      </c>
      <c r="C172" s="3">
        <f t="shared" si="11"/>
        <v>-2.1689393542136025E-5</v>
      </c>
      <c r="D172" s="4">
        <f t="shared" si="12"/>
        <v>4.6105484602752869</v>
      </c>
      <c r="E172" s="4">
        <f t="shared" si="13"/>
        <v>4.6105267708817443</v>
      </c>
    </row>
    <row r="173" spans="1:5" x14ac:dyDescent="0.3">
      <c r="A173" s="7">
        <f t="shared" si="14"/>
        <v>0.32000000000000051</v>
      </c>
      <c r="B173" s="7">
        <f t="shared" si="10"/>
        <v>0.32000000000000051</v>
      </c>
      <c r="C173" s="3">
        <f t="shared" si="11"/>
        <v>-1.9677305200396698E-5</v>
      </c>
      <c r="D173" s="4">
        <f t="shared" si="12"/>
        <v>5.0819966952580469</v>
      </c>
      <c r="E173" s="4">
        <f t="shared" si="13"/>
        <v>5.0819770179528465</v>
      </c>
    </row>
    <row r="174" spans="1:5" x14ac:dyDescent="0.3">
      <c r="A174" s="7">
        <f t="shared" si="14"/>
        <v>0.32500000000000051</v>
      </c>
      <c r="B174" s="7">
        <f t="shared" si="10"/>
        <v>0.32500000000000051</v>
      </c>
      <c r="C174" s="3">
        <f t="shared" si="11"/>
        <v>-1.7851874889786657E-5</v>
      </c>
      <c r="D174" s="4">
        <f t="shared" si="12"/>
        <v>5.6016525220671145</v>
      </c>
      <c r="E174" s="4">
        <f t="shared" si="13"/>
        <v>5.6016346701922251</v>
      </c>
    </row>
    <row r="175" spans="1:5" x14ac:dyDescent="0.3">
      <c r="A175" s="7">
        <f t="shared" si="14"/>
        <v>0.33000000000000052</v>
      </c>
      <c r="B175" s="7">
        <f t="shared" si="10"/>
        <v>0.33000000000000052</v>
      </c>
      <c r="C175" s="3">
        <f t="shared" si="11"/>
        <v>-1.6195786660572325E-5</v>
      </c>
      <c r="D175" s="4">
        <f t="shared" si="12"/>
        <v>6.174445372477277</v>
      </c>
      <c r="E175" s="4">
        <f t="shared" si="13"/>
        <v>6.1744291766906167</v>
      </c>
    </row>
    <row r="176" spans="1:5" x14ac:dyDescent="0.3">
      <c r="A176" s="7">
        <f t="shared" si="14"/>
        <v>0.33500000000000052</v>
      </c>
      <c r="B176" s="7">
        <f t="shared" si="10"/>
        <v>0.33500000000000052</v>
      </c>
      <c r="C176" s="3">
        <f t="shared" si="11"/>
        <v>-1.4693330934379353E-5</v>
      </c>
      <c r="D176" s="4">
        <f t="shared" si="12"/>
        <v>6.8058087336766304</v>
      </c>
      <c r="E176" s="4">
        <f t="shared" si="13"/>
        <v>6.8057940403456962</v>
      </c>
    </row>
    <row r="177" spans="1:5" x14ac:dyDescent="0.3">
      <c r="A177" s="7">
        <f t="shared" si="14"/>
        <v>0.34000000000000052</v>
      </c>
      <c r="B177" s="7">
        <f t="shared" si="10"/>
        <v>0.34000000000000052</v>
      </c>
      <c r="C177" s="3">
        <f t="shared" si="11"/>
        <v>-1.3330255483839533E-5</v>
      </c>
      <c r="D177" s="4">
        <f t="shared" si="12"/>
        <v>7.5017316900813711</v>
      </c>
      <c r="E177" s="4">
        <f t="shared" si="13"/>
        <v>7.5017183598258876</v>
      </c>
    </row>
    <row r="178" spans="1:5" x14ac:dyDescent="0.3">
      <c r="A178" s="7">
        <f t="shared" si="14"/>
        <v>0.34500000000000053</v>
      </c>
      <c r="B178" s="7">
        <f t="shared" si="10"/>
        <v>0.34500000000000053</v>
      </c>
      <c r="C178" s="3">
        <f t="shared" si="11"/>
        <v>-1.2093630236603656E-5</v>
      </c>
      <c r="D178" s="4">
        <f t="shared" si="12"/>
        <v>8.2688157355209295</v>
      </c>
      <c r="E178" s="4">
        <f t="shared" si="13"/>
        <v>8.2688036418906936</v>
      </c>
    </row>
    <row r="179" spans="1:5" x14ac:dyDescent="0.3">
      <c r="A179" s="7">
        <f t="shared" si="14"/>
        <v>0.35000000000000053</v>
      </c>
      <c r="B179" s="7">
        <f t="shared" si="10"/>
        <v>0.35000000000000053</v>
      </c>
      <c r="C179" s="3">
        <f t="shared" si="11"/>
        <v>-1.0971724621257434E-5</v>
      </c>
      <c r="D179" s="4">
        <f t="shared" si="12"/>
        <v>9.1143373947111801</v>
      </c>
      <c r="E179" s="4">
        <f t="shared" si="13"/>
        <v>9.1143264229865597</v>
      </c>
    </row>
    <row r="180" spans="1:5" x14ac:dyDescent="0.3">
      <c r="A180" s="7">
        <f t="shared" si="14"/>
        <v>0.35500000000000054</v>
      </c>
      <c r="B180" s="7">
        <f t="shared" si="10"/>
        <v>0.35500000000000054</v>
      </c>
      <c r="C180" s="3">
        <f t="shared" si="11"/>
        <v>-9.9538962916492718E-6</v>
      </c>
      <c r="D180" s="4">
        <f t="shared" si="12"/>
        <v>10.046317248040255</v>
      </c>
      <c r="E180" s="4">
        <f t="shared" si="13"/>
        <v>10.046307294143963</v>
      </c>
    </row>
    <row r="181" spans="1:5" x14ac:dyDescent="0.3">
      <c r="A181" s="7">
        <f t="shared" si="14"/>
        <v>0.36000000000000054</v>
      </c>
      <c r="B181" s="7">
        <f t="shared" si="10"/>
        <v>0.36000000000000054</v>
      </c>
      <c r="C181" s="3">
        <f t="shared" si="11"/>
        <v>-9.0304901740738243E-6</v>
      </c>
      <c r="D181" s="4">
        <f t="shared" si="12"/>
        <v>11.073596014432972</v>
      </c>
      <c r="E181" s="4">
        <f t="shared" si="13"/>
        <v>11.073586983942798</v>
      </c>
    </row>
    <row r="182" spans="1:5" x14ac:dyDescent="0.3">
      <c r="A182" s="7">
        <f t="shared" si="14"/>
        <v>0.36500000000000055</v>
      </c>
      <c r="B182" s="7">
        <f t="shared" si="10"/>
        <v>0.36500000000000055</v>
      </c>
      <c r="C182" s="3">
        <f t="shared" si="11"/>
        <v>-8.1927468796775881E-6</v>
      </c>
      <c r="D182" s="4">
        <f t="shared" si="12"/>
        <v>12.205918414012485</v>
      </c>
      <c r="E182" s="4">
        <f t="shared" si="13"/>
        <v>12.205910221265606</v>
      </c>
    </row>
    <row r="183" spans="1:5" x14ac:dyDescent="0.3">
      <c r="A183" s="7">
        <f t="shared" si="14"/>
        <v>0.37000000000000055</v>
      </c>
      <c r="B183" s="7">
        <f t="shared" si="10"/>
        <v>0.37000000000000055</v>
      </c>
      <c r="C183" s="3">
        <f t="shared" si="11"/>
        <v>-7.4327196132906321E-6</v>
      </c>
      <c r="D183" s="4">
        <f t="shared" si="12"/>
        <v>13.454025606076609</v>
      </c>
      <c r="E183" s="4">
        <f t="shared" si="13"/>
        <v>13.454018173356996</v>
      </c>
    </row>
    <row r="184" spans="1:5" x14ac:dyDescent="0.3">
      <c r="A184" s="7">
        <f t="shared" si="14"/>
        <v>0.37500000000000056</v>
      </c>
      <c r="B184" s="7">
        <f t="shared" si="10"/>
        <v>0.37500000000000056</v>
      </c>
      <c r="C184" s="3">
        <f t="shared" si="11"/>
        <v>-6.7431987904854373E-6</v>
      </c>
      <c r="D184" s="4">
        <f t="shared" si="12"/>
        <v>14.829757079251268</v>
      </c>
      <c r="E184" s="4">
        <f t="shared" si="13"/>
        <v>14.829750336052477</v>
      </c>
    </row>
    <row r="185" spans="1:5" x14ac:dyDescent="0.3">
      <c r="A185" s="7">
        <f t="shared" si="14"/>
        <v>0.38000000000000056</v>
      </c>
      <c r="B185" s="7">
        <f t="shared" si="10"/>
        <v>0.38000000000000056</v>
      </c>
      <c r="C185" s="3">
        <f t="shared" si="11"/>
        <v>-6.1176436477836335E-6</v>
      </c>
      <c r="D185" s="4">
        <f t="shared" si="12"/>
        <v>16.346162960346518</v>
      </c>
      <c r="E185" s="4">
        <f t="shared" si="13"/>
        <v>16.346156842702872</v>
      </c>
    </row>
    <row r="186" spans="1:5" x14ac:dyDescent="0.3">
      <c r="A186" s="7">
        <f t="shared" si="14"/>
        <v>0.38500000000000056</v>
      </c>
      <c r="B186" s="7">
        <f t="shared" si="10"/>
        <v>0.38500000000000056</v>
      </c>
      <c r="C186" s="3">
        <f t="shared" si="11"/>
        <v>-5.5501201972681595E-6</v>
      </c>
      <c r="D186" s="4">
        <f t="shared" si="12"/>
        <v>18.017627807271868</v>
      </c>
      <c r="E186" s="4">
        <f t="shared" si="13"/>
        <v>18.017622257151672</v>
      </c>
    </row>
    <row r="187" spans="1:5" x14ac:dyDescent="0.3">
      <c r="A187" s="7">
        <f t="shared" si="14"/>
        <v>0.39000000000000057</v>
      </c>
      <c r="B187" s="7">
        <f t="shared" si="10"/>
        <v>0.39000000000000057</v>
      </c>
      <c r="C187" s="3">
        <f t="shared" si="11"/>
        <v>-5.035244937041056E-6</v>
      </c>
      <c r="D187" s="4">
        <f t="shared" si="12"/>
        <v>19.860007060304927</v>
      </c>
      <c r="E187" s="4">
        <f t="shared" si="13"/>
        <v>19.860002025059991</v>
      </c>
    </row>
    <row r="188" spans="1:5" x14ac:dyDescent="0.3">
      <c r="A188" s="7">
        <f t="shared" si="14"/>
        <v>0.39500000000000057</v>
      </c>
      <c r="B188" s="7">
        <f t="shared" si="10"/>
        <v>0.39500000000000057</v>
      </c>
      <c r="C188" s="3">
        <f t="shared" si="11"/>
        <v>-4.5681337835668901E-6</v>
      </c>
      <c r="D188" s="4">
        <f t="shared" si="12"/>
        <v>21.890777446083902</v>
      </c>
      <c r="E188" s="4">
        <f t="shared" si="13"/>
        <v>21.89077287795012</v>
      </c>
    </row>
    <row r="189" spans="1:5" x14ac:dyDescent="0.3">
      <c r="A189" s="7">
        <f t="shared" si="14"/>
        <v>0.40000000000000058</v>
      </c>
      <c r="B189" s="7">
        <f t="shared" si="10"/>
        <v>0.40000000000000058</v>
      </c>
      <c r="C189" s="3">
        <f t="shared" si="11"/>
        <v>-4.1443557414762171E-6</v>
      </c>
      <c r="D189" s="4">
        <f t="shared" si="12"/>
        <v>24.129202761049672</v>
      </c>
      <c r="E189" s="4">
        <f t="shared" si="13"/>
        <v>24.12919861669393</v>
      </c>
    </row>
    <row r="190" spans="1:5" x14ac:dyDescent="0.3">
      <c r="A190" s="7">
        <f t="shared" si="14"/>
        <v>0.40500000000000058</v>
      </c>
      <c r="B190" s="7">
        <f t="shared" si="10"/>
        <v>0.40500000000000058</v>
      </c>
      <c r="C190" s="3">
        <f t="shared" si="11"/>
        <v>-3.7598908713430376E-6</v>
      </c>
      <c r="D190" s="4">
        <f t="shared" si="12"/>
        <v>26.596516606951383</v>
      </c>
      <c r="E190" s="4">
        <f t="shared" si="13"/>
        <v>26.596512847060513</v>
      </c>
    </row>
    <row r="191" spans="1:5" x14ac:dyDescent="0.3">
      <c r="A191" s="7">
        <f t="shared" si="14"/>
        <v>0.41000000000000059</v>
      </c>
      <c r="B191" s="7">
        <f t="shared" si="10"/>
        <v>0.41000000000000059</v>
      </c>
      <c r="C191" s="3">
        <f t="shared" si="11"/>
        <v>-3.4110921567204064E-6</v>
      </c>
      <c r="D191" s="4">
        <f t="shared" si="12"/>
        <v>29.316123811836551</v>
      </c>
      <c r="E191" s="4">
        <f t="shared" si="13"/>
        <v>29.316120400744396</v>
      </c>
    </row>
    <row r="192" spans="1:5" x14ac:dyDescent="0.3">
      <c r="A192" s="7">
        <f t="shared" si="14"/>
        <v>0.41500000000000059</v>
      </c>
      <c r="B192" s="7">
        <f t="shared" si="10"/>
        <v>0.41500000000000059</v>
      </c>
      <c r="C192" s="3">
        <f t="shared" si="11"/>
        <v>-3.0946509087066275E-6</v>
      </c>
      <c r="D192" s="4">
        <f t="shared" si="12"/>
        <v>32.313822447196095</v>
      </c>
      <c r="E192" s="4">
        <f t="shared" si="13"/>
        <v>32.313819352545188</v>
      </c>
    </row>
    <row r="193" spans="1:5" x14ac:dyDescent="0.3">
      <c r="A193" s="7">
        <f t="shared" si="14"/>
        <v>0.4200000000000006</v>
      </c>
      <c r="B193" s="7">
        <f t="shared" si="10"/>
        <v>0.4200000000000006</v>
      </c>
      <c r="C193" s="3">
        <f t="shared" si="11"/>
        <v>-2.8075653798712991E-6</v>
      </c>
      <c r="D193" s="4">
        <f t="shared" si="12"/>
        <v>35.618048547309016</v>
      </c>
      <c r="E193" s="4">
        <f t="shared" si="13"/>
        <v>35.618045739743636</v>
      </c>
    </row>
    <row r="194" spans="1:5" x14ac:dyDescent="0.3">
      <c r="A194" s="7">
        <f t="shared" si="14"/>
        <v>0.4250000000000006</v>
      </c>
      <c r="B194" s="7">
        <f t="shared" si="10"/>
        <v>0.4250000000000006</v>
      </c>
      <c r="C194" s="3">
        <f t="shared" si="11"/>
        <v>-2.5471122898143745E-6</v>
      </c>
      <c r="D194" s="4">
        <f t="shared" si="12"/>
        <v>39.260145852182937</v>
      </c>
      <c r="E194" s="4">
        <f t="shared" si="13"/>
        <v>39.260143305070649</v>
      </c>
    </row>
    <row r="195" spans="1:5" x14ac:dyDescent="0.3">
      <c r="A195" s="7">
        <f t="shared" si="14"/>
        <v>0.4300000000000006</v>
      </c>
      <c r="B195" s="7">
        <f t="shared" si="10"/>
        <v>0.4300000000000006</v>
      </c>
      <c r="C195" s="3">
        <f t="shared" si="11"/>
        <v>-2.3108209922508885E-6</v>
      </c>
      <c r="D195" s="4">
        <f t="shared" si="12"/>
        <v>43.27466313286066</v>
      </c>
      <c r="E195" s="4">
        <f t="shared" si="13"/>
        <v>43.274660822039671</v>
      </c>
    </row>
    <row r="196" spans="1:5" x14ac:dyDescent="0.3">
      <c r="A196" s="7">
        <f t="shared" si="14"/>
        <v>0.43500000000000061</v>
      </c>
      <c r="B196" s="7">
        <f t="shared" si="10"/>
        <v>0.43500000000000061</v>
      </c>
      <c r="C196" s="3">
        <f t="shared" si="11"/>
        <v>-2.0964500385715325E-6</v>
      </c>
      <c r="D196" s="4">
        <f t="shared" si="12"/>
        <v>47.699681919506858</v>
      </c>
      <c r="E196" s="4">
        <f t="shared" si="13"/>
        <v>47.699679823056819</v>
      </c>
    </row>
    <row r="197" spans="1:5" x14ac:dyDescent="0.3">
      <c r="A197" s="7">
        <f t="shared" si="14"/>
        <v>0.44000000000000061</v>
      </c>
      <c r="B197" s="7">
        <f t="shared" si="10"/>
        <v>0.44000000000000061</v>
      </c>
      <c r="C197" s="3">
        <f t="shared" si="11"/>
        <v>-1.9019659155621032E-6</v>
      </c>
      <c r="D197" s="4">
        <f t="shared" si="12"/>
        <v>52.577177741088065</v>
      </c>
      <c r="E197" s="4">
        <f t="shared" si="13"/>
        <v>52.577175839122148</v>
      </c>
    </row>
    <row r="198" spans="1:5" x14ac:dyDescent="0.3">
      <c r="A198" s="7">
        <f t="shared" si="14"/>
        <v>0.44500000000000062</v>
      </c>
      <c r="B198" s="7">
        <f t="shared" si="10"/>
        <v>0.44500000000000062</v>
      </c>
      <c r="C198" s="3">
        <f t="shared" si="11"/>
        <v>-1.7255237555886798E-6</v>
      </c>
      <c r="D198" s="4">
        <f t="shared" si="12"/>
        <v>57.953418303351029</v>
      </c>
      <c r="E198" s="4">
        <f t="shared" si="13"/>
        <v>57.953416577827277</v>
      </c>
    </row>
    <row r="199" spans="1:5" x14ac:dyDescent="0.3">
      <c r="A199" s="7">
        <f t="shared" si="14"/>
        <v>0.45000000000000062</v>
      </c>
      <c r="B199" s="7">
        <f t="shared" si="10"/>
        <v>0.45000000000000062</v>
      </c>
      <c r="C199" s="3">
        <f t="shared" si="11"/>
        <v>-1.5654498362663468E-6</v>
      </c>
      <c r="D199" s="4">
        <f t="shared" si="12"/>
        <v>63.879402382195487</v>
      </c>
      <c r="E199" s="4">
        <f t="shared" si="13"/>
        <v>63.879400816745651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201"/>
  <sheetViews>
    <sheetView tabSelected="1" topLeftCell="A4" workbookViewId="0">
      <selection activeCell="J26" sqref="J26"/>
    </sheetView>
  </sheetViews>
  <sheetFormatPr baseColWidth="10" defaultRowHeight="12.45" x14ac:dyDescent="0.3"/>
  <cols>
    <col min="1" max="1" width="13.4609375" customWidth="1"/>
    <col min="2" max="2" width="12.07421875" customWidth="1"/>
    <col min="3" max="3" width="13.4609375" customWidth="1"/>
    <col min="4" max="4" width="16.53515625" customWidth="1"/>
    <col min="5" max="5" width="19.07421875" customWidth="1"/>
    <col min="6" max="6" width="12.53515625" customWidth="1"/>
    <col min="7" max="7" width="13" customWidth="1"/>
  </cols>
  <sheetData>
    <row r="2" spans="1:6" s="14" customFormat="1" x14ac:dyDescent="0.3">
      <c r="A2" s="9" t="s">
        <v>20</v>
      </c>
      <c r="B2" s="22">
        <v>1E-3</v>
      </c>
      <c r="C2" s="17" t="s">
        <v>21</v>
      </c>
      <c r="D2" s="8">
        <f>B2/1000</f>
        <v>9.9999999999999995E-7</v>
      </c>
      <c r="E2" s="13"/>
      <c r="F2" s="13"/>
    </row>
    <row r="3" spans="1:6" x14ac:dyDescent="0.3">
      <c r="A3" s="9" t="s">
        <v>0</v>
      </c>
      <c r="B3" s="22">
        <v>1E-3</v>
      </c>
      <c r="C3" s="9" t="s">
        <v>22</v>
      </c>
      <c r="D3" s="8">
        <f>B3/1000</f>
        <v>9.9999999999999995E-7</v>
      </c>
    </row>
    <row r="4" spans="1:6" x14ac:dyDescent="0.3">
      <c r="A4" s="15"/>
      <c r="B4" s="23"/>
    </row>
    <row r="5" spans="1:6" x14ac:dyDescent="0.3">
      <c r="A5" s="10"/>
      <c r="B5" s="11"/>
    </row>
    <row r="6" spans="1:6" x14ac:dyDescent="0.3">
      <c r="A6" s="9" t="s">
        <v>5</v>
      </c>
      <c r="B6" s="8">
        <v>8.3140000000000001</v>
      </c>
    </row>
    <row r="7" spans="1:6" x14ac:dyDescent="0.3">
      <c r="A7" s="9" t="s">
        <v>6</v>
      </c>
      <c r="B7" s="21">
        <v>298</v>
      </c>
    </row>
    <row r="8" spans="1:6" x14ac:dyDescent="0.3">
      <c r="A8" s="9" t="s">
        <v>7</v>
      </c>
      <c r="B8" s="21">
        <v>1</v>
      </c>
    </row>
    <row r="9" spans="1:6" x14ac:dyDescent="0.3">
      <c r="A9" s="9" t="s">
        <v>9</v>
      </c>
      <c r="B9" s="8">
        <v>96484</v>
      </c>
    </row>
    <row r="10" spans="1:6" x14ac:dyDescent="0.3">
      <c r="A10" s="9" t="s">
        <v>8</v>
      </c>
      <c r="B10" s="8">
        <f>B6*B7/B8/B9</f>
        <v>2.5678578831723396E-2</v>
      </c>
    </row>
    <row r="11" spans="1:6" x14ac:dyDescent="0.3">
      <c r="A11" s="10"/>
      <c r="B11" s="11"/>
    </row>
    <row r="12" spans="1:6" x14ac:dyDescent="0.3">
      <c r="A12" s="9" t="s">
        <v>2</v>
      </c>
      <c r="B12" s="21">
        <v>0</v>
      </c>
    </row>
    <row r="13" spans="1:6" x14ac:dyDescent="0.3">
      <c r="A13" s="9" t="s">
        <v>3</v>
      </c>
      <c r="B13" s="8">
        <f>B12+B10*LN(B2/B3)</f>
        <v>0</v>
      </c>
    </row>
    <row r="14" spans="1:6" x14ac:dyDescent="0.3">
      <c r="A14" s="10"/>
      <c r="B14" s="11"/>
    </row>
    <row r="15" spans="1:6" s="14" customFormat="1" x14ac:dyDescent="0.3">
      <c r="A15" s="9" t="s">
        <v>4</v>
      </c>
      <c r="B15" s="21">
        <v>0.5</v>
      </c>
      <c r="C15" s="17" t="s">
        <v>12</v>
      </c>
      <c r="D15" s="8">
        <f>1-B15</f>
        <v>0.5</v>
      </c>
      <c r="E15" s="13"/>
      <c r="F15" s="13"/>
    </row>
    <row r="16" spans="1:6" x14ac:dyDescent="0.3">
      <c r="A16" s="9" t="s">
        <v>17</v>
      </c>
      <c r="B16" s="22">
        <v>1E-3</v>
      </c>
      <c r="C16" s="9" t="s">
        <v>14</v>
      </c>
      <c r="D16" s="18">
        <f>1000000*$B$8*$B$9*$B$16*($D$2)^($D$15)*(D3)^$B$15</f>
        <v>96.484000000000009</v>
      </c>
      <c r="E16" s="20" t="s">
        <v>26</v>
      </c>
      <c r="F16" s="12">
        <f>-1000000*$B$8*$B$10*$B$17*$D$2</f>
        <v>-513.57157663446787</v>
      </c>
    </row>
    <row r="17" spans="1:8" x14ac:dyDescent="0.3">
      <c r="A17" s="9" t="s">
        <v>18</v>
      </c>
      <c r="B17" s="22">
        <v>20000</v>
      </c>
      <c r="C17" s="19" t="s">
        <v>19</v>
      </c>
      <c r="D17" s="19"/>
      <c r="E17" s="20" t="s">
        <v>25</v>
      </c>
      <c r="F17" s="12">
        <f>1000000*$B$8*$B$10*$B$17*$D$3</f>
        <v>513.57157663446787</v>
      </c>
    </row>
    <row r="18" spans="1:8" x14ac:dyDescent="0.3">
      <c r="B18" s="1"/>
    </row>
    <row r="19" spans="1:8" x14ac:dyDescent="0.3">
      <c r="B19" s="1"/>
    </row>
    <row r="20" spans="1:8" x14ac:dyDescent="0.3">
      <c r="A20" s="2" t="s">
        <v>10</v>
      </c>
      <c r="B20" s="5" t="s">
        <v>11</v>
      </c>
      <c r="C20" s="6" t="s">
        <v>27</v>
      </c>
      <c r="D20" s="6" t="s">
        <v>23</v>
      </c>
      <c r="E20" s="2" t="s">
        <v>24</v>
      </c>
      <c r="F20" s="2" t="s">
        <v>28</v>
      </c>
      <c r="G20" s="2" t="s">
        <v>29</v>
      </c>
      <c r="H20" s="16" t="s">
        <v>30</v>
      </c>
    </row>
    <row r="21" spans="1:8" x14ac:dyDescent="0.3">
      <c r="A21" s="7">
        <v>-0.45</v>
      </c>
      <c r="B21" s="7">
        <f t="shared" ref="B21:B52" si="0">A21-$B$13</f>
        <v>-0.45</v>
      </c>
      <c r="C21" s="3">
        <f>-EXP(-$B$15*B21/$B$10)</f>
        <v>-6387.9402382194803</v>
      </c>
      <c r="D21" s="4">
        <f>EXP($D$15*B21/$B$10)</f>
        <v>1.5654498362663633E-4</v>
      </c>
      <c r="E21" s="4">
        <f>1/$D$16+C21/$F$16+D21/$F$17</f>
        <v>12.448631414648878</v>
      </c>
      <c r="F21" s="4">
        <f>(C21+D21)/E21</f>
        <v>-513.1439648986244</v>
      </c>
      <c r="G21" s="4">
        <f>(1-F21/$F$17)*$D$16*D21</f>
        <v>3.0195596384165854E-2</v>
      </c>
      <c r="H21" s="4">
        <f>(1-F21/$F$16)*$D$16*C21</f>
        <v>-513.17416049494727</v>
      </c>
    </row>
    <row r="22" spans="1:8" x14ac:dyDescent="0.3">
      <c r="A22" s="7">
        <f t="shared" ref="A22:A53" si="1">A21+0.005</f>
        <v>-0.44500000000000001</v>
      </c>
      <c r="B22" s="7">
        <f t="shared" si="0"/>
        <v>-0.44500000000000001</v>
      </c>
      <c r="C22" s="3">
        <f t="shared" ref="C22:C85" si="2">-EXP(-$B$15*B22/$B$10)</f>
        <v>-5795.3418303350309</v>
      </c>
      <c r="D22" s="4">
        <f t="shared" ref="D22:D85" si="3">EXP($D$15*B22/$B$10)</f>
        <v>1.7255237555887011E-4</v>
      </c>
      <c r="E22" s="4">
        <f t="shared" ref="E22:E85" si="4">1/$D$16+C22/$F$16+D22/$F$17</f>
        <v>11.294754489137409</v>
      </c>
      <c r="F22" s="4">
        <f t="shared" ref="F22:F85" si="5">(C22+D22)/E22</f>
        <v>-513.10027706722212</v>
      </c>
      <c r="G22" s="4">
        <f t="shared" ref="G22:G85" si="6">(1-F22/$F$17)*$D$16*D22</f>
        <v>3.3281808602873483E-2</v>
      </c>
      <c r="H22" s="4">
        <f t="shared" ref="H22:H85" si="7">(1-F22/$F$16)*$D$16*C22</f>
        <v>-513.13355887576415</v>
      </c>
    </row>
    <row r="23" spans="1:8" x14ac:dyDescent="0.3">
      <c r="A23" s="7">
        <f t="shared" si="1"/>
        <v>-0.44</v>
      </c>
      <c r="B23" s="7">
        <f t="shared" si="0"/>
        <v>-0.44</v>
      </c>
      <c r="C23" s="3">
        <f t="shared" si="2"/>
        <v>-5257.7177741087407</v>
      </c>
      <c r="D23" s="4">
        <f t="shared" si="3"/>
        <v>1.9019659155621269E-4</v>
      </c>
      <c r="E23" s="4">
        <f t="shared" si="4"/>
        <v>10.247920779793082</v>
      </c>
      <c r="F23" s="4">
        <f t="shared" si="5"/>
        <v>-513.05212997736589</v>
      </c>
      <c r="G23" s="4">
        <f t="shared" si="6"/>
        <v>3.6683295023237396E-2</v>
      </c>
      <c r="H23" s="4">
        <f t="shared" si="7"/>
        <v>-513.08881327236395</v>
      </c>
    </row>
    <row r="24" spans="1:8" x14ac:dyDescent="0.3">
      <c r="A24" s="7">
        <f t="shared" si="1"/>
        <v>-0.435</v>
      </c>
      <c r="B24" s="7">
        <f t="shared" si="0"/>
        <v>-0.435</v>
      </c>
      <c r="C24" s="3">
        <f t="shared" si="2"/>
        <v>-4769.9681919506265</v>
      </c>
      <c r="D24" s="4">
        <f t="shared" si="3"/>
        <v>2.0964500385715589E-4</v>
      </c>
      <c r="E24" s="4">
        <f t="shared" si="4"/>
        <v>9.2982000691844124</v>
      </c>
      <c r="F24" s="4">
        <f t="shared" si="5"/>
        <v>-512.99906936977948</v>
      </c>
      <c r="G24" s="4">
        <f t="shared" si="6"/>
        <v>4.0432228490991345E-2</v>
      </c>
      <c r="H24" s="4">
        <f t="shared" si="7"/>
        <v>-513.03950159821693</v>
      </c>
    </row>
    <row r="25" spans="1:8" x14ac:dyDescent="0.3">
      <c r="A25" s="7">
        <f t="shared" si="1"/>
        <v>-0.43</v>
      </c>
      <c r="B25" s="7">
        <f t="shared" si="0"/>
        <v>-0.43</v>
      </c>
      <c r="C25" s="3">
        <f t="shared" si="2"/>
        <v>-4327.4663132860123</v>
      </c>
      <c r="D25" s="4">
        <f t="shared" si="3"/>
        <v>2.3108209922509171E-4</v>
      </c>
      <c r="E25" s="4">
        <f t="shared" si="4"/>
        <v>8.4365833494132048</v>
      </c>
      <c r="F25" s="4">
        <f t="shared" si="5"/>
        <v>-512.94059490384859</v>
      </c>
      <c r="G25" s="4">
        <f t="shared" si="6"/>
        <v>4.4564057661296459E-2</v>
      </c>
      <c r="H25" s="4">
        <f t="shared" si="7"/>
        <v>-512.98515896162166</v>
      </c>
    </row>
    <row r="26" spans="1:8" x14ac:dyDescent="0.3">
      <c r="A26" s="7">
        <f t="shared" si="1"/>
        <v>-0.42499999999999999</v>
      </c>
      <c r="B26" s="7">
        <f t="shared" si="0"/>
        <v>-0.42499999999999999</v>
      </c>
      <c r="C26" s="3">
        <f t="shared" si="2"/>
        <v>-3926.014585218245</v>
      </c>
      <c r="D26" s="4">
        <f t="shared" si="3"/>
        <v>2.547112289814406E-4</v>
      </c>
      <c r="E26" s="4">
        <f t="shared" si="4"/>
        <v>7.6548973630713828</v>
      </c>
      <c r="F26" s="4">
        <f t="shared" si="5"/>
        <v>-512.87615552454349</v>
      </c>
      <c r="G26" s="4">
        <f t="shared" si="6"/>
        <v>4.9117838965574354E-2</v>
      </c>
      <c r="H26" s="4">
        <f t="shared" si="7"/>
        <v>-512.92527336347564</v>
      </c>
    </row>
    <row r="27" spans="1:8" x14ac:dyDescent="0.3">
      <c r="A27" s="7">
        <f t="shared" si="1"/>
        <v>-0.42</v>
      </c>
      <c r="B27" s="7">
        <f t="shared" si="0"/>
        <v>-0.42</v>
      </c>
      <c r="C27" s="3">
        <f t="shared" si="2"/>
        <v>-3561.8048547308567</v>
      </c>
      <c r="D27" s="4">
        <f t="shared" si="3"/>
        <v>2.8075653798713342E-4</v>
      </c>
      <c r="E27" s="4">
        <f t="shared" si="4"/>
        <v>6.9457270720891318</v>
      </c>
      <c r="F27" s="4">
        <f t="shared" si="5"/>
        <v>-512.80514437245245</v>
      </c>
      <c r="G27" s="4">
        <f t="shared" si="6"/>
        <v>5.4136601882522166E-2</v>
      </c>
      <c r="H27" s="4">
        <f t="shared" si="7"/>
        <v>-512.85928097435669</v>
      </c>
    </row>
    <row r="28" spans="1:8" x14ac:dyDescent="0.3">
      <c r="A28" s="7">
        <f t="shared" si="1"/>
        <v>-0.41499999999999998</v>
      </c>
      <c r="B28" s="7">
        <f t="shared" si="0"/>
        <v>-0.41499999999999998</v>
      </c>
      <c r="C28" s="3">
        <f t="shared" si="2"/>
        <v>-3231.3822447195748</v>
      </c>
      <c r="D28" s="4">
        <f t="shared" si="3"/>
        <v>3.0946509087066601E-4</v>
      </c>
      <c r="E28" s="4">
        <f t="shared" si="4"/>
        <v>6.3023453190177268</v>
      </c>
      <c r="F28" s="4">
        <f t="shared" si="5"/>
        <v>-512.72689319380572</v>
      </c>
      <c r="G28" s="4">
        <f t="shared" si="6"/>
        <v>5.9667750782313393E-2</v>
      </c>
      <c r="H28" s="4">
        <f t="shared" si="7"/>
        <v>-512.78656094462156</v>
      </c>
    </row>
    <row r="29" spans="1:8" x14ac:dyDescent="0.3">
      <c r="A29" s="7">
        <f t="shared" si="1"/>
        <v>-0.41</v>
      </c>
      <c r="B29" s="7">
        <f t="shared" si="0"/>
        <v>-0.41</v>
      </c>
      <c r="C29" s="3">
        <f t="shared" si="2"/>
        <v>-2931.6123811836187</v>
      </c>
      <c r="D29" s="4">
        <f t="shared" si="3"/>
        <v>3.4110921567204487E-4</v>
      </c>
      <c r="E29" s="4">
        <f t="shared" si="4"/>
        <v>5.7186490135167887</v>
      </c>
      <c r="F29" s="4">
        <f t="shared" si="5"/>
        <v>-512.64066620370431</v>
      </c>
      <c r="G29" s="4">
        <f t="shared" si="6"/>
        <v>6.5763506918350673E-2</v>
      </c>
      <c r="H29" s="4">
        <f t="shared" si="7"/>
        <v>-512.70642971065865</v>
      </c>
    </row>
    <row r="30" spans="1:8" x14ac:dyDescent="0.3">
      <c r="A30" s="7">
        <f t="shared" si="1"/>
        <v>-0.40499999999999997</v>
      </c>
      <c r="B30" s="7">
        <f t="shared" si="0"/>
        <v>-0.40499999999999997</v>
      </c>
      <c r="C30" s="3">
        <f t="shared" si="2"/>
        <v>-2659.651660695105</v>
      </c>
      <c r="D30" s="4">
        <f t="shared" si="3"/>
        <v>3.7598908713430847E-4</v>
      </c>
      <c r="E30" s="4">
        <f t="shared" si="4"/>
        <v>5.1891012387141942</v>
      </c>
      <c r="F30" s="4">
        <f t="shared" si="5"/>
        <v>-512.54565335191887</v>
      </c>
      <c r="G30" s="4">
        <f t="shared" si="6"/>
        <v>7.2481394471442209E-2</v>
      </c>
      <c r="H30" s="4">
        <f t="shared" si="7"/>
        <v>-512.6181347463662</v>
      </c>
    </row>
    <row r="31" spans="1:8" x14ac:dyDescent="0.3">
      <c r="A31" s="7">
        <f t="shared" si="1"/>
        <v>-0.39999999999999997</v>
      </c>
      <c r="B31" s="7">
        <f t="shared" si="0"/>
        <v>-0.39999999999999997</v>
      </c>
      <c r="C31" s="3">
        <f t="shared" si="2"/>
        <v>-2412.9202761049373</v>
      </c>
      <c r="D31" s="4">
        <f t="shared" si="3"/>
        <v>4.1443557414762685E-4</v>
      </c>
      <c r="E31" s="4">
        <f t="shared" si="4"/>
        <v>4.7086787282618863</v>
      </c>
      <c r="F31" s="4">
        <f t="shared" si="5"/>
        <v>-512.44096293654843</v>
      </c>
      <c r="G31" s="4">
        <f t="shared" si="6"/>
        <v>7.9884774908258599E-2</v>
      </c>
      <c r="H31" s="4">
        <f t="shared" si="7"/>
        <v>-512.52084771143461</v>
      </c>
    </row>
    <row r="32" spans="1:8" x14ac:dyDescent="0.3">
      <c r="A32" s="7">
        <f t="shared" si="1"/>
        <v>-0.39499999999999996</v>
      </c>
      <c r="B32" s="7">
        <f t="shared" si="0"/>
        <v>-0.39499999999999996</v>
      </c>
      <c r="C32" s="3">
        <f t="shared" si="2"/>
        <v>-2189.077744608363</v>
      </c>
      <c r="D32" s="4">
        <f t="shared" si="3"/>
        <v>4.5681337835669469E-4</v>
      </c>
      <c r="E32" s="4">
        <f t="shared" si="4"/>
        <v>4.2728242158574963</v>
      </c>
      <c r="F32" s="4">
        <f t="shared" si="5"/>
        <v>-512.325613506585</v>
      </c>
      <c r="G32" s="4">
        <f t="shared" si="6"/>
        <v>8.8043434300565604E-2</v>
      </c>
      <c r="H32" s="4">
        <f t="shared" si="7"/>
        <v>-512.41365694088529</v>
      </c>
    </row>
    <row r="33" spans="1:8" x14ac:dyDescent="0.3">
      <c r="A33" s="7">
        <f t="shared" si="1"/>
        <v>-0.38999999999999996</v>
      </c>
      <c r="B33" s="7">
        <f t="shared" si="0"/>
        <v>-0.38999999999999996</v>
      </c>
      <c r="C33" s="3">
        <f t="shared" si="2"/>
        <v>-1986.0007060304679</v>
      </c>
      <c r="D33" s="4">
        <f t="shared" si="3"/>
        <v>5.0352449370411187E-4</v>
      </c>
      <c r="E33" s="4">
        <f t="shared" si="4"/>
        <v>3.8774032052213903</v>
      </c>
      <c r="F33" s="4">
        <f t="shared" si="5"/>
        <v>-512.19852499002059</v>
      </c>
      <c r="G33" s="4">
        <f t="shared" si="6"/>
        <v>9.7034228665053235E-2</v>
      </c>
      <c r="H33" s="4">
        <f t="shared" si="7"/>
        <v>-512.29555921870156</v>
      </c>
    </row>
    <row r="34" spans="1:8" x14ac:dyDescent="0.3">
      <c r="A34" s="7">
        <f t="shared" si="1"/>
        <v>-0.38499999999999995</v>
      </c>
      <c r="B34" s="7">
        <f t="shared" si="0"/>
        <v>-0.38499999999999995</v>
      </c>
      <c r="C34" s="3">
        <f t="shared" si="2"/>
        <v>-1801.762780727166</v>
      </c>
      <c r="D34" s="4">
        <f t="shared" si="3"/>
        <v>5.550120197268223E-4</v>
      </c>
      <c r="E34" s="4">
        <f t="shared" si="4"/>
        <v>3.518664750451129</v>
      </c>
      <c r="F34" s="4">
        <f t="shared" si="5"/>
        <v>-512.05850897961841</v>
      </c>
      <c r="G34" s="4">
        <f t="shared" si="6"/>
        <v>0.1069417928263387</v>
      </c>
      <c r="H34" s="4">
        <f t="shared" si="7"/>
        <v>-512.16545077247827</v>
      </c>
    </row>
    <row r="35" spans="1:8" x14ac:dyDescent="0.3">
      <c r="A35" s="7">
        <f t="shared" si="1"/>
        <v>-0.37999999999999995</v>
      </c>
      <c r="B35" s="7">
        <f t="shared" si="0"/>
        <v>-0.37999999999999995</v>
      </c>
      <c r="C35" s="3">
        <f t="shared" si="2"/>
        <v>-1634.616296034633</v>
      </c>
      <c r="D35" s="4">
        <f t="shared" si="3"/>
        <v>6.1176436477837048E-4</v>
      </c>
      <c r="E35" s="4">
        <f t="shared" si="4"/>
        <v>3.1932058747175254</v>
      </c>
      <c r="F35" s="4">
        <f t="shared" si="5"/>
        <v>-511.90425810389326</v>
      </c>
      <c r="G35" s="4">
        <f t="shared" si="6"/>
        <v>0.11785931877831998</v>
      </c>
      <c r="H35" s="4">
        <f t="shared" si="7"/>
        <v>-512.02211742265877</v>
      </c>
    </row>
    <row r="36" spans="1:8" x14ac:dyDescent="0.3">
      <c r="A36" s="7">
        <f t="shared" si="1"/>
        <v>-0.37499999999999994</v>
      </c>
      <c r="B36" s="7">
        <f t="shared" si="0"/>
        <v>-0.37499999999999994</v>
      </c>
      <c r="C36" s="3">
        <f t="shared" si="2"/>
        <v>-1482.9757079251096</v>
      </c>
      <c r="D36" s="4">
        <f t="shared" si="3"/>
        <v>6.7431987904855155E-4</v>
      </c>
      <c r="E36" s="4">
        <f t="shared" si="4"/>
        <v>2.897939289779671</v>
      </c>
      <c r="F36" s="4">
        <f t="shared" si="5"/>
        <v>-511.73433440628793</v>
      </c>
      <c r="G36" s="4">
        <f t="shared" si="6"/>
        <v>0.12988941002143131</v>
      </c>
      <c r="H36" s="4">
        <f t="shared" si="7"/>
        <v>-511.86422381631286</v>
      </c>
    </row>
    <row r="37" spans="1:8" x14ac:dyDescent="0.3">
      <c r="A37" s="7">
        <f t="shared" si="1"/>
        <v>-0.36999999999999994</v>
      </c>
      <c r="B37" s="7">
        <f t="shared" si="0"/>
        <v>-0.36999999999999994</v>
      </c>
      <c r="C37" s="3">
        <f t="shared" si="2"/>
        <v>-1345.4025606076455</v>
      </c>
      <c r="D37" s="4">
        <f t="shared" si="3"/>
        <v>7.4327196132907179E-4</v>
      </c>
      <c r="E37" s="4">
        <f t="shared" si="4"/>
        <v>2.6300641101076874</v>
      </c>
      <c r="F37" s="4">
        <f t="shared" si="5"/>
        <v>-511.5471566510966</v>
      </c>
      <c r="G37" s="4">
        <f t="shared" si="6"/>
        <v>0.14314501888483344</v>
      </c>
      <c r="H37" s="4">
        <f t="shared" si="7"/>
        <v>-511.69030166999272</v>
      </c>
    </row>
    <row r="38" spans="1:8" x14ac:dyDescent="0.3">
      <c r="A38" s="7">
        <f t="shared" si="1"/>
        <v>-0.36499999999999994</v>
      </c>
      <c r="B38" s="7">
        <f t="shared" si="0"/>
        <v>-0.36499999999999994</v>
      </c>
      <c r="C38" s="3">
        <f t="shared" si="2"/>
        <v>-1220.5918414012344</v>
      </c>
      <c r="D38" s="4">
        <f t="shared" si="3"/>
        <v>8.1927468796776819E-4</v>
      </c>
      <c r="E38" s="4">
        <f t="shared" si="4"/>
        <v>2.3870392838087082</v>
      </c>
      <c r="F38" s="4">
        <f t="shared" si="5"/>
        <v>-511.34098647048569</v>
      </c>
      <c r="G38" s="4">
        <f t="shared" si="6"/>
        <v>0.15775047440170351</v>
      </c>
      <c r="H38" s="4">
        <f t="shared" si="7"/>
        <v>-511.49873694488451</v>
      </c>
    </row>
    <row r="39" spans="1:8" x14ac:dyDescent="0.3">
      <c r="A39" s="7">
        <f t="shared" si="1"/>
        <v>-0.35999999999999993</v>
      </c>
      <c r="B39" s="7">
        <f t="shared" si="0"/>
        <v>-0.35999999999999993</v>
      </c>
      <c r="C39" s="3">
        <f t="shared" si="2"/>
        <v>-1107.3596014432844</v>
      </c>
      <c r="D39" s="4">
        <f t="shared" si="3"/>
        <v>9.0304901740739275E-4</v>
      </c>
      <c r="E39" s="4">
        <f t="shared" si="4"/>
        <v>2.1665594883230379</v>
      </c>
      <c r="F39" s="4">
        <f t="shared" si="5"/>
        <v>-511.11391326318289</v>
      </c>
      <c r="G39" s="4">
        <f t="shared" si="6"/>
        <v>0.17384260889014103</v>
      </c>
      <c r="H39" s="4">
        <f t="shared" si="7"/>
        <v>-511.28775587206115</v>
      </c>
    </row>
    <row r="40" spans="1:8" x14ac:dyDescent="0.3">
      <c r="A40" s="7">
        <f t="shared" si="1"/>
        <v>-0.35499999999999993</v>
      </c>
      <c r="B40" s="7">
        <f t="shared" si="0"/>
        <v>-0.35499999999999993</v>
      </c>
      <c r="C40" s="3">
        <f t="shared" si="2"/>
        <v>-1004.6317248040139</v>
      </c>
      <c r="D40" s="4">
        <f t="shared" si="3"/>
        <v>9.9538962916493863E-4</v>
      </c>
      <c r="E40" s="4">
        <f t="shared" si="4"/>
        <v>1.9665332622381493</v>
      </c>
      <c r="F40" s="4">
        <f t="shared" si="5"/>
        <v>-510.86383775222555</v>
      </c>
      <c r="G40" s="4">
        <f t="shared" si="6"/>
        <v>0.19157199199811994</v>
      </c>
      <c r="H40" s="4">
        <f t="shared" si="7"/>
        <v>-511.05540974421876</v>
      </c>
    </row>
    <row r="41" spans="1:8" x14ac:dyDescent="0.3">
      <c r="A41" s="7">
        <f t="shared" si="1"/>
        <v>-0.34999999999999992</v>
      </c>
      <c r="B41" s="7">
        <f t="shared" si="0"/>
        <v>-0.34999999999999992</v>
      </c>
      <c r="C41" s="3">
        <f t="shared" si="2"/>
        <v>-911.43373947110661</v>
      </c>
      <c r="D41" s="4">
        <f t="shared" si="3"/>
        <v>1.0971724621257571E-3</v>
      </c>
      <c r="E41" s="4">
        <f t="shared" si="4"/>
        <v>1.7850631657798959</v>
      </c>
      <c r="F41" s="4">
        <f t="shared" si="5"/>
        <v>-510.58845410685433</v>
      </c>
      <c r="G41" s="4">
        <f t="shared" si="6"/>
        <v>0.2111042815932202</v>
      </c>
      <c r="H41" s="4">
        <f t="shared" si="7"/>
        <v>-510.79955838845251</v>
      </c>
    </row>
    <row r="42" spans="1:8" x14ac:dyDescent="0.3">
      <c r="A42" s="7">
        <f t="shared" si="1"/>
        <v>-0.34499999999999992</v>
      </c>
      <c r="B42" s="7">
        <f t="shared" si="0"/>
        <v>-0.34499999999999992</v>
      </c>
      <c r="C42" s="3">
        <f t="shared" si="2"/>
        <v>-826.88157355208261</v>
      </c>
      <c r="D42" s="4">
        <f t="shared" si="3"/>
        <v>1.2093630236603805E-3</v>
      </c>
      <c r="E42" s="4">
        <f t="shared" si="4"/>
        <v>1.6204277817842545</v>
      </c>
      <c r="F42" s="4">
        <f t="shared" si="5"/>
        <v>-510.28523053250802</v>
      </c>
      <c r="G42" s="4">
        <f t="shared" si="6"/>
        <v>0.23262170150956221</v>
      </c>
      <c r="H42" s="4">
        <f t="shared" si="7"/>
        <v>-510.51785223401407</v>
      </c>
    </row>
    <row r="43" spans="1:8" x14ac:dyDescent="0.3">
      <c r="A43" s="7">
        <f t="shared" si="1"/>
        <v>-0.33999999999999991</v>
      </c>
      <c r="B43" s="7">
        <f t="shared" si="0"/>
        <v>-0.33999999999999991</v>
      </c>
      <c r="C43" s="3">
        <f t="shared" si="2"/>
        <v>-750.17316900812773</v>
      </c>
      <c r="D43" s="4">
        <f t="shared" si="3"/>
        <v>1.33302554838397E-3</v>
      </c>
      <c r="E43" s="4">
        <f t="shared" si="4"/>
        <v>1.4710653864116092</v>
      </c>
      <c r="F43" s="4">
        <f t="shared" si="5"/>
        <v>-509.95138823331581</v>
      </c>
      <c r="G43" s="4">
        <f t="shared" si="6"/>
        <v>0.25632465679621186</v>
      </c>
      <c r="H43" s="4">
        <f t="shared" si="7"/>
        <v>-510.20771289010906</v>
      </c>
    </row>
    <row r="44" spans="1:8" x14ac:dyDescent="0.3">
      <c r="A44" s="7">
        <f t="shared" si="1"/>
        <v>-0.33499999999999991</v>
      </c>
      <c r="B44" s="7">
        <f t="shared" si="0"/>
        <v>-0.33499999999999991</v>
      </c>
      <c r="C44" s="3">
        <f t="shared" si="2"/>
        <v>-680.58087336765459</v>
      </c>
      <c r="D44" s="4">
        <f t="shared" si="3"/>
        <v>1.4693330934379535E-3</v>
      </c>
      <c r="E44" s="4">
        <f t="shared" si="4"/>
        <v>1.335559134704732</v>
      </c>
      <c r="F44" s="4">
        <f t="shared" si="5"/>
        <v>-509.58387865395792</v>
      </c>
      <c r="G44" s="4">
        <f t="shared" si="6"/>
        <v>0.28243349773141274</v>
      </c>
      <c r="H44" s="4">
        <f t="shared" si="7"/>
        <v>-509.86631215169069</v>
      </c>
    </row>
    <row r="45" spans="1:8" x14ac:dyDescent="0.3">
      <c r="A45" s="7">
        <f t="shared" si="1"/>
        <v>-0.3299999999999999</v>
      </c>
      <c r="B45" s="7">
        <f t="shared" si="0"/>
        <v>-0.3299999999999999</v>
      </c>
      <c r="C45" s="3">
        <f t="shared" si="2"/>
        <v>-617.44453724772052</v>
      </c>
      <c r="D45" s="4">
        <f t="shared" si="3"/>
        <v>1.6195786660572512E-3</v>
      </c>
      <c r="E45" s="4">
        <f t="shared" si="4"/>
        <v>1.2126236204613134</v>
      </c>
      <c r="F45" s="4">
        <f t="shared" si="5"/>
        <v>-509.17935891283662</v>
      </c>
      <c r="G45" s="4">
        <f t="shared" si="6"/>
        <v>0.3111904444603012</v>
      </c>
      <c r="H45" s="4">
        <f t="shared" si="7"/>
        <v>-509.49054935728435</v>
      </c>
    </row>
    <row r="46" spans="1:8" x14ac:dyDescent="0.3">
      <c r="A46" s="7">
        <f t="shared" si="1"/>
        <v>-0.3249999999999999</v>
      </c>
      <c r="B46" s="7">
        <f t="shared" si="0"/>
        <v>-0.3249999999999999</v>
      </c>
      <c r="C46" s="3">
        <f t="shared" si="2"/>
        <v>-560.16525220670496</v>
      </c>
      <c r="D46" s="4">
        <f t="shared" si="3"/>
        <v>1.7851874889786862E-3</v>
      </c>
      <c r="E46" s="4">
        <f t="shared" si="4"/>
        <v>1.1010926829286065</v>
      </c>
      <c r="F46" s="4">
        <f t="shared" si="5"/>
        <v>-508.73416534685691</v>
      </c>
      <c r="G46" s="4">
        <f t="shared" si="6"/>
        <v>0.34286168466148581</v>
      </c>
      <c r="H46" s="4">
        <f t="shared" si="7"/>
        <v>-509.07702703150767</v>
      </c>
    </row>
    <row r="47" spans="1:8" x14ac:dyDescent="0.3">
      <c r="A47" s="7">
        <f t="shared" si="1"/>
        <v>-0.3199999999999999</v>
      </c>
      <c r="B47" s="7">
        <f t="shared" si="0"/>
        <v>-0.3199999999999999</v>
      </c>
      <c r="C47" s="3">
        <f t="shared" si="2"/>
        <v>-508.19966952579881</v>
      </c>
      <c r="D47" s="4">
        <f t="shared" si="3"/>
        <v>1.9677305200396927E-3</v>
      </c>
      <c r="E47" s="4">
        <f t="shared" si="4"/>
        <v>0.99990834465503198</v>
      </c>
      <c r="F47" s="4">
        <f t="shared" si="5"/>
        <v>-508.2442851005577</v>
      </c>
      <c r="G47" s="4">
        <f t="shared" si="6"/>
        <v>0.37773965712698032</v>
      </c>
      <c r="H47" s="4">
        <f t="shared" si="7"/>
        <v>-508.62202475768322</v>
      </c>
    </row>
    <row r="48" spans="1:8" x14ac:dyDescent="0.3">
      <c r="A48" s="7">
        <f t="shared" si="1"/>
        <v>-0.31499999999999989</v>
      </c>
      <c r="B48" s="7">
        <f t="shared" si="0"/>
        <v>-0.31499999999999989</v>
      </c>
      <c r="C48" s="3">
        <f t="shared" si="2"/>
        <v>-461.05484602752335</v>
      </c>
      <c r="D48" s="4">
        <f t="shared" si="3"/>
        <v>2.1689393542136275E-3</v>
      </c>
      <c r="E48" s="4">
        <f t="shared" si="4"/>
        <v>0.90811077556371078</v>
      </c>
      <c r="F48" s="4">
        <f t="shared" si="5"/>
        <v>-507.70532570981794</v>
      </c>
      <c r="G48" s="4">
        <f t="shared" si="6"/>
        <v>0.41614553452246655</v>
      </c>
      <c r="H48" s="4">
        <f t="shared" si="7"/>
        <v>-508.12147124433716</v>
      </c>
    </row>
    <row r="49" spans="1:8" x14ac:dyDescent="0.3">
      <c r="A49" s="7">
        <f t="shared" si="1"/>
        <v>-0.30999999999999989</v>
      </c>
      <c r="B49" s="7">
        <f t="shared" si="0"/>
        <v>-0.30999999999999989</v>
      </c>
      <c r="C49" s="3">
        <f t="shared" si="2"/>
        <v>-418.28356803894388</v>
      </c>
      <c r="D49" s="4">
        <f t="shared" si="3"/>
        <v>2.3907226494417201E-3</v>
      </c>
      <c r="E49" s="4">
        <f t="shared" si="4"/>
        <v>0.8248291880475731</v>
      </c>
      <c r="F49" s="4">
        <f t="shared" si="5"/>
        <v>-507.11248265400798</v>
      </c>
      <c r="G49" s="4">
        <f t="shared" si="6"/>
        <v>0.45843191884716761</v>
      </c>
      <c r="H49" s="4">
        <f t="shared" si="7"/>
        <v>-507.57091457285725</v>
      </c>
    </row>
    <row r="50" spans="1:8" x14ac:dyDescent="0.3">
      <c r="A50" s="7">
        <f t="shared" si="1"/>
        <v>-0.30499999999999988</v>
      </c>
      <c r="B50" s="7">
        <f t="shared" si="0"/>
        <v>-0.30499999999999988</v>
      </c>
      <c r="C50" s="3">
        <f t="shared" si="2"/>
        <v>-379.48010914290495</v>
      </c>
      <c r="D50" s="4">
        <f t="shared" si="3"/>
        <v>2.6351842320763617E-3</v>
      </c>
      <c r="E50" s="4">
        <f t="shared" si="4"/>
        <v>0.74927357671732553</v>
      </c>
      <c r="F50" s="4">
        <f t="shared" si="5"/>
        <v>-506.46050488156521</v>
      </c>
      <c r="G50" s="4">
        <f t="shared" si="6"/>
        <v>0.504985763194985</v>
      </c>
      <c r="H50" s="4">
        <f t="shared" si="7"/>
        <v>-506.96549064475528</v>
      </c>
    </row>
    <row r="51" spans="1:8" x14ac:dyDescent="0.3">
      <c r="A51" s="7">
        <f t="shared" si="1"/>
        <v>-0.29999999999999988</v>
      </c>
      <c r="B51" s="7">
        <f t="shared" si="0"/>
        <v>-0.29999999999999988</v>
      </c>
      <c r="C51" s="3">
        <f t="shared" si="2"/>
        <v>-344.27638147550562</v>
      </c>
      <c r="D51" s="4">
        <f t="shared" si="3"/>
        <v>2.9046430536831566E-3</v>
      </c>
      <c r="E51" s="4">
        <f t="shared" si="4"/>
        <v>0.68072722444589995</v>
      </c>
      <c r="F51" s="4">
        <f t="shared" si="5"/>
        <v>-505.74365835402648</v>
      </c>
      <c r="G51" s="4">
        <f t="shared" si="6"/>
        <v>0.55623153328449526</v>
      </c>
      <c r="H51" s="4">
        <f t="shared" si="7"/>
        <v>-506.2998898873131</v>
      </c>
    </row>
    <row r="52" spans="1:8" x14ac:dyDescent="0.3">
      <c r="A52" s="7">
        <f t="shared" si="1"/>
        <v>-0.29499999999999987</v>
      </c>
      <c r="B52" s="7">
        <f t="shared" si="0"/>
        <v>-0.29499999999999987</v>
      </c>
      <c r="C52" s="3">
        <f t="shared" si="2"/>
        <v>-312.3384440611963</v>
      </c>
      <c r="D52" s="4">
        <f t="shared" si="3"/>
        <v>3.2016551885110582E-3</v>
      </c>
      <c r="E52" s="4">
        <f t="shared" si="4"/>
        <v>0.61853990362205702</v>
      </c>
      <c r="F52" s="4">
        <f t="shared" si="5"/>
        <v>-504.9556877042686</v>
      </c>
      <c r="G52" s="4">
        <f t="shared" si="6"/>
        <v>0.61263462182127959</v>
      </c>
      <c r="H52" s="4">
        <f t="shared" si="7"/>
        <v>-505.56832232608531</v>
      </c>
    </row>
    <row r="53" spans="1:8" x14ac:dyDescent="0.3">
      <c r="A53" s="7">
        <f t="shared" si="1"/>
        <v>-0.28999999999999987</v>
      </c>
      <c r="B53" s="7">
        <f t="shared" ref="B53:B84" si="8">A53-$B$13</f>
        <v>-0.28999999999999987</v>
      </c>
      <c r="C53" s="3">
        <f t="shared" si="2"/>
        <v>-283.36333506372046</v>
      </c>
      <c r="D53" s="4">
        <f t="shared" si="3"/>
        <v>3.5290380802976079E-3</v>
      </c>
      <c r="E53" s="4">
        <f t="shared" si="4"/>
        <v>0.5621217081205433</v>
      </c>
      <c r="F53" s="4">
        <f t="shared" si="5"/>
        <v>-504.08977616796744</v>
      </c>
      <c r="G53" s="4">
        <f t="shared" si="6"/>
        <v>0.67470502802095134</v>
      </c>
      <c r="H53" s="4">
        <f t="shared" si="7"/>
        <v>-504.76448119598467</v>
      </c>
    </row>
    <row r="54" spans="1:8" x14ac:dyDescent="0.3">
      <c r="A54" s="7">
        <f t="shared" ref="A54:A85" si="9">A53+0.005</f>
        <v>-0.28499999999999986</v>
      </c>
      <c r="B54" s="7">
        <f t="shared" si="8"/>
        <v>-0.28499999999999986</v>
      </c>
      <c r="C54" s="3">
        <f t="shared" si="2"/>
        <v>-257.07619790377862</v>
      </c>
      <c r="D54" s="4">
        <f t="shared" si="3"/>
        <v>3.8898972684133569E-3</v>
      </c>
      <c r="E54" s="4">
        <f t="shared" si="4"/>
        <v>0.51093745747915076</v>
      </c>
      <c r="F54" s="4">
        <f t="shared" si="5"/>
        <v>-503.13850402522161</v>
      </c>
      <c r="G54" s="4">
        <f t="shared" si="6"/>
        <v>0.74300131348710696</v>
      </c>
      <c r="H54" s="4">
        <f t="shared" si="7"/>
        <v>-503.88150533871107</v>
      </c>
    </row>
    <row r="55" spans="1:8" x14ac:dyDescent="0.3">
      <c r="A55" s="7">
        <f t="shared" si="9"/>
        <v>-0.27999999999999986</v>
      </c>
      <c r="B55" s="7">
        <f t="shared" si="8"/>
        <v>-0.27999999999999986</v>
      </c>
      <c r="C55" s="3">
        <f t="shared" si="2"/>
        <v>-233.22767398189106</v>
      </c>
      <c r="D55" s="4">
        <f t="shared" si="3"/>
        <v>4.2876558468685193E-3</v>
      </c>
      <c r="E55" s="4">
        <f t="shared" si="4"/>
        <v>0.46450162020094621</v>
      </c>
      <c r="F55" s="4">
        <f t="shared" si="5"/>
        <v>-502.09380588414382</v>
      </c>
      <c r="G55" s="4">
        <f t="shared" si="6"/>
        <v>0.81813484403095516</v>
      </c>
      <c r="H55" s="4">
        <f t="shared" si="7"/>
        <v>-502.91194072817393</v>
      </c>
    </row>
    <row r="56" spans="1:8" x14ac:dyDescent="0.3">
      <c r="A56" s="7">
        <f t="shared" si="9"/>
        <v>-0.27499999999999986</v>
      </c>
      <c r="B56" s="7">
        <f t="shared" si="8"/>
        <v>-0.27499999999999986</v>
      </c>
      <c r="C56" s="3">
        <f t="shared" si="2"/>
        <v>-211.5915372739521</v>
      </c>
      <c r="D56" s="4">
        <f t="shared" si="3"/>
        <v>4.7260869356286145E-3</v>
      </c>
      <c r="E56" s="4">
        <f t="shared" si="4"/>
        <v>0.42237370802435525</v>
      </c>
      <c r="F56" s="4">
        <f t="shared" si="5"/>
        <v>-500.94692725243158</v>
      </c>
      <c r="G56" s="4">
        <f t="shared" si="6"/>
        <v>0.90077432485936959</v>
      </c>
      <c r="H56" s="4">
        <f t="shared" si="7"/>
        <v>-501.84770157728951</v>
      </c>
    </row>
    <row r="57" spans="1:8" x14ac:dyDescent="0.3">
      <c r="A57" s="7">
        <f t="shared" si="9"/>
        <v>-0.26999999999999985</v>
      </c>
      <c r="B57" s="7">
        <f t="shared" si="8"/>
        <v>-0.26999999999999985</v>
      </c>
      <c r="C57" s="3">
        <f t="shared" si="2"/>
        <v>-191.96254836135139</v>
      </c>
      <c r="D57" s="4">
        <f t="shared" si="3"/>
        <v>5.2093494722605695E-3</v>
      </c>
      <c r="E57" s="4">
        <f t="shared" si="4"/>
        <v>0.38415409747134649</v>
      </c>
      <c r="F57" s="4">
        <f t="shared" si="5"/>
        <v>-499.68838097892984</v>
      </c>
      <c r="G57" s="4">
        <f t="shared" si="6"/>
        <v>0.99165063376431473</v>
      </c>
      <c r="H57" s="4">
        <f t="shared" si="7"/>
        <v>-500.68003161269394</v>
      </c>
    </row>
    <row r="58" spans="1:8" x14ac:dyDescent="0.3">
      <c r="A58" s="7">
        <f t="shared" si="9"/>
        <v>-0.26499999999999985</v>
      </c>
      <c r="B58" s="7">
        <f t="shared" si="8"/>
        <v>-0.26499999999999985</v>
      </c>
      <c r="C58" s="3">
        <f t="shared" si="2"/>
        <v>-174.15450753909019</v>
      </c>
      <c r="D58" s="4">
        <f t="shared" si="3"/>
        <v>5.7420276634272188E-3</v>
      </c>
      <c r="E58" s="4">
        <f t="shared" si="4"/>
        <v>0.34948023903711223</v>
      </c>
      <c r="F58" s="4">
        <f t="shared" si="5"/>
        <v>-498.30790430738335</v>
      </c>
      <c r="G58" s="4">
        <f t="shared" si="6"/>
        <v>1.0915619534393057</v>
      </c>
      <c r="H58" s="4">
        <f t="shared" si="7"/>
        <v>-499.39946626082121</v>
      </c>
    </row>
    <row r="59" spans="1:8" x14ac:dyDescent="0.3">
      <c r="A59" s="7">
        <f t="shared" si="9"/>
        <v>-0.25999999999999984</v>
      </c>
      <c r="B59" s="7">
        <f t="shared" si="8"/>
        <v>-0.25999999999999984</v>
      </c>
      <c r="C59" s="3">
        <f t="shared" si="2"/>
        <v>-157.99848853376363</v>
      </c>
      <c r="D59" s="4">
        <f t="shared" si="3"/>
        <v>6.3291744704652925E-3</v>
      </c>
      <c r="E59" s="4">
        <f t="shared" si="4"/>
        <v>0.31802321806179046</v>
      </c>
      <c r="F59" s="4">
        <f t="shared" si="5"/>
        <v>-496.79441747110428</v>
      </c>
      <c r="G59" s="4">
        <f t="shared" si="6"/>
        <v>1.201379199755755</v>
      </c>
      <c r="H59" s="4">
        <f t="shared" si="7"/>
        <v>-497.99579667086022</v>
      </c>
    </row>
    <row r="60" spans="1:8" x14ac:dyDescent="0.3">
      <c r="A60" s="7">
        <f t="shared" si="9"/>
        <v>-0.25499999999999984</v>
      </c>
      <c r="B60" s="7">
        <f t="shared" si="8"/>
        <v>-0.25499999999999984</v>
      </c>
      <c r="C60" s="3">
        <f t="shared" si="2"/>
        <v>-143.34123607653737</v>
      </c>
      <c r="D60" s="4">
        <f t="shared" si="3"/>
        <v>6.9763595415491446E-3</v>
      </c>
      <c r="E60" s="4">
        <f t="shared" si="4"/>
        <v>0.2894846346608112</v>
      </c>
      <c r="F60" s="4">
        <f t="shared" si="5"/>
        <v>-495.13598497184631</v>
      </c>
      <c r="G60" s="4">
        <f t="shared" si="6"/>
        <v>1.3220517376970033</v>
      </c>
      <c r="H60" s="4">
        <f t="shared" si="7"/>
        <v>-496.4580367095416</v>
      </c>
    </row>
    <row r="61" spans="1:8" x14ac:dyDescent="0.3">
      <c r="A61" s="7">
        <f t="shared" si="9"/>
        <v>-0.24999999999999983</v>
      </c>
      <c r="B61" s="7">
        <f t="shared" si="8"/>
        <v>-0.24999999999999983</v>
      </c>
      <c r="C61" s="3">
        <f t="shared" si="2"/>
        <v>-130.04371213056808</v>
      </c>
      <c r="D61" s="4">
        <f t="shared" si="3"/>
        <v>7.6897220451225485E-3</v>
      </c>
      <c r="E61" s="4">
        <f t="shared" si="4"/>
        <v>0.26359377311702747</v>
      </c>
      <c r="F61" s="4">
        <f t="shared" si="5"/>
        <v>-493.31978092969212</v>
      </c>
      <c r="G61" s="4">
        <f t="shared" si="6"/>
        <v>1.4546133706400237</v>
      </c>
      <c r="H61" s="4">
        <f t="shared" si="7"/>
        <v>-494.77439430033183</v>
      </c>
    </row>
    <row r="62" spans="1:8" x14ac:dyDescent="0.3">
      <c r="A62" s="7">
        <f t="shared" si="9"/>
        <v>-0.24499999999999983</v>
      </c>
      <c r="B62" s="7">
        <f t="shared" si="8"/>
        <v>-0.24499999999999983</v>
      </c>
      <c r="C62" s="3">
        <f t="shared" si="2"/>
        <v>-117.97977698244627</v>
      </c>
      <c r="D62" s="4">
        <f t="shared" si="3"/>
        <v>8.4760289057741311E-3</v>
      </c>
      <c r="E62" s="4">
        <f t="shared" si="4"/>
        <v>0.24010503388361182</v>
      </c>
      <c r="F62" s="4">
        <f t="shared" si="5"/>
        <v>-491.33206016299408</v>
      </c>
      <c r="G62" s="4">
        <f t="shared" si="6"/>
        <v>1.6001885818036437</v>
      </c>
      <c r="H62" s="4">
        <f t="shared" si="7"/>
        <v>-492.93224874479716</v>
      </c>
    </row>
    <row r="63" spans="1:8" x14ac:dyDescent="0.3">
      <c r="A63" s="7">
        <f t="shared" si="9"/>
        <v>-0.23999999999999982</v>
      </c>
      <c r="B63" s="7">
        <f t="shared" si="8"/>
        <v>-0.23999999999999982</v>
      </c>
      <c r="C63" s="3">
        <f t="shared" si="2"/>
        <v>-107.03499268655453</v>
      </c>
      <c r="D63" s="4">
        <f t="shared" si="3"/>
        <v>9.3427389949793261E-3</v>
      </c>
      <c r="E63" s="4">
        <f t="shared" si="4"/>
        <v>0.21879560383781355</v>
      </c>
      <c r="F63" s="4">
        <f t="shared" si="5"/>
        <v>-489.15813695641884</v>
      </c>
      <c r="G63" s="4">
        <f t="shared" si="6"/>
        <v>1.7599989990145593</v>
      </c>
      <c r="H63" s="4">
        <f t="shared" si="7"/>
        <v>-490.91813595543374</v>
      </c>
    </row>
    <row r="64" spans="1:8" x14ac:dyDescent="0.3">
      <c r="A64" s="7">
        <f t="shared" si="9"/>
        <v>-0.23499999999999982</v>
      </c>
      <c r="B64" s="7">
        <f t="shared" si="8"/>
        <v>-0.23499999999999982</v>
      </c>
      <c r="C64" s="3">
        <f t="shared" si="2"/>
        <v>-97.105537511868135</v>
      </c>
      <c r="D64" s="4">
        <f t="shared" si="3"/>
        <v>1.0298073885619355E-2</v>
      </c>
      <c r="E64" s="4">
        <f t="shared" si="4"/>
        <v>0.1994633426857087</v>
      </c>
      <c r="F64" s="4">
        <f t="shared" si="5"/>
        <v>-486.78237379674312</v>
      </c>
      <c r="G64" s="4">
        <f t="shared" si="6"/>
        <v>1.9353700456241116</v>
      </c>
      <c r="H64" s="4">
        <f t="shared" si="7"/>
        <v>-488.71774384236744</v>
      </c>
    </row>
    <row r="65" spans="1:8" x14ac:dyDescent="0.3">
      <c r="A65" s="7">
        <f t="shared" si="9"/>
        <v>-0.22999999999999982</v>
      </c>
      <c r="B65" s="7">
        <f t="shared" si="8"/>
        <v>-0.22999999999999982</v>
      </c>
      <c r="C65" s="3">
        <f t="shared" si="2"/>
        <v>-88.097221093689541</v>
      </c>
      <c r="D65" s="4">
        <f t="shared" si="3"/>
        <v>1.1351095841451355E-2</v>
      </c>
      <c r="E65" s="4">
        <f t="shared" si="4"/>
        <v>0.18192486546847431</v>
      </c>
      <c r="F65" s="4">
        <f t="shared" si="5"/>
        <v>-484.18818269299453</v>
      </c>
      <c r="G65" s="4">
        <f t="shared" si="6"/>
        <v>2.1277377316895052</v>
      </c>
      <c r="H65" s="4">
        <f t="shared" si="7"/>
        <v>-486.31592042468395</v>
      </c>
    </row>
    <row r="66" spans="1:8" x14ac:dyDescent="0.3">
      <c r="A66" s="7">
        <f t="shared" si="9"/>
        <v>-0.22499999999999981</v>
      </c>
      <c r="B66" s="7">
        <f t="shared" si="8"/>
        <v>-0.22499999999999981</v>
      </c>
      <c r="C66" s="3">
        <f t="shared" si="2"/>
        <v>-79.92459094808946</v>
      </c>
      <c r="D66" s="4">
        <f t="shared" si="3"/>
        <v>1.2511793781334383E-2</v>
      </c>
      <c r="E66" s="4">
        <f t="shared" si="4"/>
        <v>0.16601380298092508</v>
      </c>
      <c r="F66" s="4">
        <f t="shared" si="5"/>
        <v>-481.3580420387695</v>
      </c>
      <c r="G66" s="4">
        <f t="shared" si="6"/>
        <v>2.3386555307952475</v>
      </c>
      <c r="H66" s="4">
        <f t="shared" si="7"/>
        <v>-483.69669756956495</v>
      </c>
    </row>
    <row r="67" spans="1:8" x14ac:dyDescent="0.3">
      <c r="A67" s="7">
        <f t="shared" si="9"/>
        <v>-0.21999999999999981</v>
      </c>
      <c r="B67" s="7">
        <f t="shared" si="8"/>
        <v>-0.21999999999999981</v>
      </c>
      <c r="C67" s="3">
        <f t="shared" si="2"/>
        <v>-72.510121873492281</v>
      </c>
      <c r="D67" s="4">
        <f t="shared" si="3"/>
        <v>1.3791178033663913E-2</v>
      </c>
      <c r="E67" s="4">
        <f t="shared" si="4"/>
        <v>0.15157922360072479</v>
      </c>
      <c r="F67" s="4">
        <f t="shared" si="5"/>
        <v>-478.27353230427792</v>
      </c>
      <c r="G67" s="4">
        <f t="shared" si="6"/>
        <v>2.5698012796798615</v>
      </c>
      <c r="H67" s="4">
        <f t="shared" si="7"/>
        <v>-480.84333358395867</v>
      </c>
    </row>
    <row r="68" spans="1:8" x14ac:dyDescent="0.3">
      <c r="A68" s="7">
        <f t="shared" si="9"/>
        <v>-0.2149999999999998</v>
      </c>
      <c r="B68" s="7">
        <f t="shared" si="8"/>
        <v>-0.2149999999999998</v>
      </c>
      <c r="C68" s="3">
        <f t="shared" si="2"/>
        <v>-65.783480550104528</v>
      </c>
      <c r="D68" s="4">
        <f t="shared" si="3"/>
        <v>1.5201384779851253E-2</v>
      </c>
      <c r="E68" s="4">
        <f t="shared" si="4"/>
        <v>0.13848420155781252</v>
      </c>
      <c r="F68" s="4">
        <f t="shared" si="5"/>
        <v>-474.91539414240412</v>
      </c>
      <c r="G68" s="4">
        <f t="shared" si="6"/>
        <v>2.8229840308896601</v>
      </c>
      <c r="H68" s="4">
        <f t="shared" si="7"/>
        <v>-477.73837817329564</v>
      </c>
    </row>
    <row r="69" spans="1:8" x14ac:dyDescent="0.3">
      <c r="A69" s="7">
        <f t="shared" si="9"/>
        <v>-0.2099999999999998</v>
      </c>
      <c r="B69" s="7">
        <f t="shared" si="8"/>
        <v>-0.2099999999999998</v>
      </c>
      <c r="C69" s="3">
        <f t="shared" si="2"/>
        <v>-59.680858361210184</v>
      </c>
      <c r="D69" s="4">
        <f t="shared" si="3"/>
        <v>1.6755791177593956E-2</v>
      </c>
      <c r="E69" s="4">
        <f t="shared" si="4"/>
        <v>0.12660451806271322</v>
      </c>
      <c r="F69" s="4">
        <f t="shared" si="5"/>
        <v>-471.26361272887692</v>
      </c>
      <c r="G69" s="4">
        <f t="shared" si="6"/>
        <v>3.1001507839675364</v>
      </c>
      <c r="H69" s="4">
        <f t="shared" si="7"/>
        <v>-474.36376351284468</v>
      </c>
    </row>
    <row r="70" spans="1:8" x14ac:dyDescent="0.3">
      <c r="A70" s="7">
        <f t="shared" si="9"/>
        <v>-0.20499999999999979</v>
      </c>
      <c r="B70" s="7">
        <f t="shared" si="8"/>
        <v>-0.20499999999999979</v>
      </c>
      <c r="C70" s="3">
        <f t="shared" si="2"/>
        <v>-54.144366107505569</v>
      </c>
      <c r="D70" s="4">
        <f t="shared" si="3"/>
        <v>1.8469142255991406E-2</v>
      </c>
      <c r="E70" s="4">
        <f t="shared" si="4"/>
        <v>0.11582748297269388</v>
      </c>
      <c r="F70" s="4">
        <f t="shared" si="5"/>
        <v>-467.29753229645559</v>
      </c>
      <c r="G70" s="4">
        <f t="shared" si="6"/>
        <v>3.4033930194035502</v>
      </c>
      <c r="H70" s="4">
        <f t="shared" si="7"/>
        <v>-470.70092531585908</v>
      </c>
    </row>
    <row r="71" spans="1:8" x14ac:dyDescent="0.3">
      <c r="A71" s="7">
        <f t="shared" si="9"/>
        <v>-0.19999999999999979</v>
      </c>
      <c r="B71" s="7">
        <f t="shared" si="8"/>
        <v>-0.19999999999999979</v>
      </c>
      <c r="C71" s="3">
        <f t="shared" si="2"/>
        <v>-49.121484872761329</v>
      </c>
      <c r="D71" s="4">
        <f t="shared" si="3"/>
        <v>2.0357690786226953E-2</v>
      </c>
      <c r="E71" s="4">
        <f t="shared" si="4"/>
        <v>0.10605086581814353</v>
      </c>
      <c r="F71" s="4">
        <f t="shared" si="5"/>
        <v>-462.99600482445771</v>
      </c>
      <c r="G71" s="4">
        <f t="shared" si="6"/>
        <v>3.7349529631734528</v>
      </c>
      <c r="H71" s="4">
        <f t="shared" si="7"/>
        <v>-466.73095778763098</v>
      </c>
    </row>
    <row r="72" spans="1:8" x14ac:dyDescent="0.3">
      <c r="A72" s="7">
        <f t="shared" si="9"/>
        <v>-0.19499999999999978</v>
      </c>
      <c r="B72" s="7">
        <f t="shared" si="8"/>
        <v>-0.19499999999999978</v>
      </c>
      <c r="C72" s="3">
        <f t="shared" si="2"/>
        <v>-44.56456783174783</v>
      </c>
      <c r="D72" s="4">
        <f t="shared" si="3"/>
        <v>2.2439351454623536E-2</v>
      </c>
      <c r="E72" s="4">
        <f t="shared" si="4"/>
        <v>9.7181926048941741E-2</v>
      </c>
      <c r="F72" s="4">
        <f t="shared" si="5"/>
        <v>-458.33757665866148</v>
      </c>
      <c r="G72" s="4">
        <f t="shared" si="6"/>
        <v>4.0972295198436024</v>
      </c>
      <c r="H72" s="4">
        <f t="shared" si="7"/>
        <v>-462.43480617850543</v>
      </c>
    </row>
    <row r="73" spans="1:8" x14ac:dyDescent="0.3">
      <c r="A73" s="7">
        <f t="shared" si="9"/>
        <v>-0.18999999999999978</v>
      </c>
      <c r="B73" s="7">
        <f t="shared" si="8"/>
        <v>-0.18999999999999978</v>
      </c>
      <c r="C73" s="3">
        <f t="shared" si="2"/>
        <v>-40.430388274596375</v>
      </c>
      <c r="D73" s="4">
        <f t="shared" si="3"/>
        <v>2.4733870800551526E-2</v>
      </c>
      <c r="E73" s="4">
        <f t="shared" si="4"/>
        <v>8.9136533301775775E-2</v>
      </c>
      <c r="F73" s="4">
        <f t="shared" si="5"/>
        <v>-453.30071640772303</v>
      </c>
      <c r="G73" s="4">
        <f t="shared" si="6"/>
        <v>4.4927838307677579</v>
      </c>
      <c r="H73" s="4">
        <f t="shared" si="7"/>
        <v>-457.79350023849037</v>
      </c>
    </row>
    <row r="74" spans="1:8" x14ac:dyDescent="0.3">
      <c r="A74" s="7">
        <f t="shared" si="9"/>
        <v>-0.18499999999999978</v>
      </c>
      <c r="B74" s="7">
        <f t="shared" si="8"/>
        <v>-0.18499999999999978</v>
      </c>
      <c r="C74" s="3">
        <f t="shared" si="2"/>
        <v>-36.679729560175801</v>
      </c>
      <c r="D74" s="4">
        <f t="shared" si="3"/>
        <v>2.7263014531212021E-2</v>
      </c>
      <c r="E74" s="4">
        <f t="shared" si="4"/>
        <v>8.183836934330263E-2</v>
      </c>
      <c r="F74" s="4">
        <f t="shared" si="5"/>
        <v>-447.86408673285837</v>
      </c>
      <c r="G74" s="4">
        <f t="shared" si="6"/>
        <v>4.9243444427519094</v>
      </c>
      <c r="H74" s="4">
        <f t="shared" si="7"/>
        <v>-452.78843117561092</v>
      </c>
    </row>
    <row r="75" spans="1:8" x14ac:dyDescent="0.3">
      <c r="A75" s="7">
        <f t="shared" si="9"/>
        <v>-0.17999999999999977</v>
      </c>
      <c r="B75" s="7">
        <f t="shared" si="8"/>
        <v>-0.17999999999999977</v>
      </c>
      <c r="C75" s="3">
        <f t="shared" si="2"/>
        <v>-33.277013108800425</v>
      </c>
      <c r="D75" s="4">
        <f t="shared" si="3"/>
        <v>3.0050773990155395E-2</v>
      </c>
      <c r="E75" s="4">
        <f t="shared" si="4"/>
        <v>7.5218204118823462E-2</v>
      </c>
      <c r="F75" s="4">
        <f t="shared" si="5"/>
        <v>-442.00686156092593</v>
      </c>
      <c r="G75" s="4">
        <f t="shared" si="6"/>
        <v>5.3948121135341589</v>
      </c>
      <c r="H75" s="4">
        <f t="shared" si="7"/>
        <v>-447.40167367445946</v>
      </c>
    </row>
    <row r="76" spans="1:8" x14ac:dyDescent="0.3">
      <c r="A76" s="7">
        <f t="shared" si="9"/>
        <v>-0.17499999999999977</v>
      </c>
      <c r="B76" s="7">
        <f t="shared" si="8"/>
        <v>-0.17499999999999977</v>
      </c>
      <c r="C76" s="3">
        <f t="shared" si="2"/>
        <v>-30.189960905425171</v>
      </c>
      <c r="D76" s="4">
        <f t="shared" si="3"/>
        <v>3.3123593738085925E-2</v>
      </c>
      <c r="E76" s="4">
        <f t="shared" si="4"/>
        <v>6.9213239039102314E-2</v>
      </c>
      <c r="F76" s="4">
        <f t="shared" si="5"/>
        <v>-435.70908875756919</v>
      </c>
      <c r="G76" s="4">
        <f t="shared" si="6"/>
        <v>5.9072643350133749</v>
      </c>
      <c r="H76" s="4">
        <f t="shared" si="7"/>
        <v>-441.61635309258304</v>
      </c>
    </row>
    <row r="77" spans="1:8" x14ac:dyDescent="0.3">
      <c r="A77" s="7">
        <f t="shared" si="9"/>
        <v>-0.16999999999999976</v>
      </c>
      <c r="B77" s="7">
        <f t="shared" si="8"/>
        <v>-0.16999999999999976</v>
      </c>
      <c r="C77" s="3">
        <f t="shared" si="2"/>
        <v>-27.389289311848206</v>
      </c>
      <c r="D77" s="4">
        <f t="shared" si="3"/>
        <v>3.6510622404773922E-2</v>
      </c>
      <c r="E77" s="4">
        <f t="shared" si="4"/>
        <v>6.37665112757759E-2</v>
      </c>
      <c r="F77" s="4">
        <f t="shared" si="5"/>
        <v>-428.9520963621294</v>
      </c>
      <c r="G77" s="4">
        <f t="shared" si="6"/>
        <v>6.4649597242391463</v>
      </c>
      <c r="H77" s="4">
        <f t="shared" si="7"/>
        <v>-435.4170560863688</v>
      </c>
    </row>
    <row r="78" spans="1:8" x14ac:dyDescent="0.3">
      <c r="A78" s="7">
        <f t="shared" si="9"/>
        <v>-0.16499999999999976</v>
      </c>
      <c r="B78" s="7">
        <f t="shared" si="8"/>
        <v>-0.16499999999999976</v>
      </c>
      <c r="C78" s="3">
        <f t="shared" si="2"/>
        <v>-24.848431283437513</v>
      </c>
      <c r="D78" s="4">
        <f t="shared" si="3"/>
        <v>4.0243989191645291E-2</v>
      </c>
      <c r="E78" s="4">
        <f t="shared" si="4"/>
        <v>5.8826353414528819E-2</v>
      </c>
      <c r="F78" s="4">
        <f t="shared" si="5"/>
        <v>-421.71893809958294</v>
      </c>
      <c r="G78" s="4">
        <f t="shared" si="6"/>
        <v>7.0713425156362923</v>
      </c>
      <c r="H78" s="4">
        <f t="shared" si="7"/>
        <v>-428.79028061521939</v>
      </c>
    </row>
    <row r="79" spans="1:8" x14ac:dyDescent="0.3">
      <c r="A79" s="7">
        <f t="shared" si="9"/>
        <v>-0.15999999999999975</v>
      </c>
      <c r="B79" s="7">
        <f t="shared" si="8"/>
        <v>-0.15999999999999975</v>
      </c>
      <c r="C79" s="3">
        <f t="shared" si="2"/>
        <v>-22.543284355341719</v>
      </c>
      <c r="D79" s="4">
        <f t="shared" si="3"/>
        <v>4.4359108647939585E-2</v>
      </c>
      <c r="E79" s="4">
        <f t="shared" si="4"/>
        <v>5.434590334032767E-2</v>
      </c>
      <c r="F79" s="4">
        <f t="shared" si="5"/>
        <v>-413.99487107243152</v>
      </c>
      <c r="G79" s="4">
        <f t="shared" si="6"/>
        <v>7.7300474842703242</v>
      </c>
      <c r="H79" s="4">
        <f t="shared" si="7"/>
        <v>-421.72491855670182</v>
      </c>
    </row>
    <row r="80" spans="1:8" x14ac:dyDescent="0.3">
      <c r="A80" s="7">
        <f t="shared" si="9"/>
        <v>-0.15499999999999975</v>
      </c>
      <c r="B80" s="7">
        <f t="shared" si="8"/>
        <v>-0.15499999999999975</v>
      </c>
      <c r="C80" s="3">
        <f t="shared" si="2"/>
        <v>-20.451982007593802</v>
      </c>
      <c r="D80" s="4">
        <f t="shared" si="3"/>
        <v>4.8895016611529431E-2</v>
      </c>
      <c r="E80" s="4">
        <f t="shared" si="4"/>
        <v>5.0282659705507958E-2</v>
      </c>
      <c r="F80" s="4">
        <f t="shared" si="5"/>
        <v>-405.76785536957829</v>
      </c>
      <c r="G80" s="4">
        <f t="shared" si="6"/>
        <v>8.4449057358311101</v>
      </c>
      <c r="H80" s="4">
        <f t="shared" si="7"/>
        <v>-414.21276110540919</v>
      </c>
    </row>
    <row r="81" spans="1:8" x14ac:dyDescent="0.3">
      <c r="A81" s="7">
        <f t="shared" si="9"/>
        <v>-0.14999999999999974</v>
      </c>
      <c r="B81" s="7">
        <f t="shared" si="8"/>
        <v>-0.14999999999999974</v>
      </c>
      <c r="C81" s="3">
        <f t="shared" si="2"/>
        <v>-18.554686240287193</v>
      </c>
      <c r="D81" s="4">
        <f t="shared" si="3"/>
        <v>5.3894740501121072E-2</v>
      </c>
      <c r="E81" s="4">
        <f t="shared" si="4"/>
        <v>4.6598078763903691E-2</v>
      </c>
      <c r="F81" s="4">
        <f t="shared" si="5"/>
        <v>-397.02906193886594</v>
      </c>
      <c r="G81" s="4">
        <f t="shared" si="6"/>
        <v>9.2199519088818285</v>
      </c>
      <c r="H81" s="4">
        <f t="shared" si="7"/>
        <v>-406.2490138477479</v>
      </c>
    </row>
    <row r="82" spans="1:8" x14ac:dyDescent="0.3">
      <c r="A82" s="7">
        <f t="shared" si="9"/>
        <v>-0.14499999999999974</v>
      </c>
      <c r="B82" s="7">
        <f t="shared" si="8"/>
        <v>-0.14499999999999974</v>
      </c>
      <c r="C82" s="3">
        <f t="shared" si="2"/>
        <v>-16.833399391201958</v>
      </c>
      <c r="D82" s="4">
        <f t="shared" si="3"/>
        <v>5.9405707472410703E-2</v>
      </c>
      <c r="E82" s="4">
        <f t="shared" si="4"/>
        <v>4.3257208746606872E-2</v>
      </c>
      <c r="F82" s="4">
        <f t="shared" si="5"/>
        <v>-387.77337164745546</v>
      </c>
      <c r="G82" s="4">
        <f t="shared" si="6"/>
        <v>10.059433440788112</v>
      </c>
      <c r="H82" s="4">
        <f t="shared" si="7"/>
        <v>-397.8328050882435</v>
      </c>
    </row>
    <row r="83" spans="1:8" x14ac:dyDescent="0.3">
      <c r="A83" s="7">
        <f t="shared" si="9"/>
        <v>-0.13999999999999974</v>
      </c>
      <c r="B83" s="7">
        <f t="shared" si="8"/>
        <v>-0.13999999999999974</v>
      </c>
      <c r="C83" s="3">
        <f t="shared" si="2"/>
        <v>-15.271793410791327</v>
      </c>
      <c r="D83" s="4">
        <f t="shared" si="3"/>
        <v>6.5480194309948031E-2</v>
      </c>
      <c r="E83" s="4">
        <f t="shared" si="4"/>
        <v>4.0228358311061384E-2</v>
      </c>
      <c r="F83" s="4">
        <f t="shared" si="5"/>
        <v>-377.99984525593175</v>
      </c>
      <c r="G83" s="4">
        <f t="shared" si="6"/>
        <v>10.967822640104787</v>
      </c>
      <c r="H83" s="4">
        <f t="shared" si="7"/>
        <v>-388.96766789603663</v>
      </c>
    </row>
    <row r="84" spans="1:8" x14ac:dyDescent="0.3">
      <c r="A84" s="7">
        <f t="shared" si="9"/>
        <v>-0.13499999999999973</v>
      </c>
      <c r="B84" s="7">
        <f t="shared" si="8"/>
        <v>-0.13499999999999973</v>
      </c>
      <c r="C84" s="3">
        <f t="shared" si="2"/>
        <v>-13.855054975038895</v>
      </c>
      <c r="D84" s="4">
        <f t="shared" si="3"/>
        <v>7.2175823322360555E-2</v>
      </c>
      <c r="E84" s="4">
        <f t="shared" si="4"/>
        <v>3.7482795918414386E-2</v>
      </c>
      <c r="F84" s="4">
        <f t="shared" si="5"/>
        <v>-367.71214137057854</v>
      </c>
      <c r="G84" s="4">
        <f t="shared" si="6"/>
        <v>11.949832372314313</v>
      </c>
      <c r="H84" s="4">
        <f t="shared" si="7"/>
        <v>-379.66197374289277</v>
      </c>
    </row>
    <row r="85" spans="1:8" x14ac:dyDescent="0.3">
      <c r="A85" s="7">
        <f t="shared" si="9"/>
        <v>-0.12999999999999973</v>
      </c>
      <c r="B85" s="7">
        <f t="shared" ref="B85:B116" si="10">A85-$B$13</f>
        <v>-0.12999999999999973</v>
      </c>
      <c r="C85" s="3">
        <f t="shared" si="2"/>
        <v>-12.569744966933989</v>
      </c>
      <c r="D85" s="4">
        <f t="shared" si="3"/>
        <v>7.9556108944978846E-2</v>
      </c>
      <c r="E85" s="4">
        <f t="shared" si="4"/>
        <v>3.4994477287432497E-2</v>
      </c>
      <c r="F85" s="4">
        <f t="shared" si="5"/>
        <v>-356.91885766428032</v>
      </c>
      <c r="G85" s="4">
        <f t="shared" si="6"/>
        <v>13.010436188365244</v>
      </c>
      <c r="H85" s="4">
        <f t="shared" si="7"/>
        <v>-369.92929385264546</v>
      </c>
    </row>
    <row r="86" spans="1:8" x14ac:dyDescent="0.3">
      <c r="A86" s="7">
        <f t="shared" ref="A86:A117" si="11">A85+0.005</f>
        <v>-0.12499999999999972</v>
      </c>
      <c r="B86" s="7">
        <f t="shared" si="10"/>
        <v>-0.12499999999999972</v>
      </c>
      <c r="C86" s="3">
        <f t="shared" ref="C86:C149" si="12">-EXP(-$B$15*B86/$B$10)</f>
        <v>-11.403670993612849</v>
      </c>
      <c r="D86" s="4">
        <f t="shared" ref="D86:D149" si="13">EXP($D$15*B86/$B$10)</f>
        <v>8.7691060234909982E-2</v>
      </c>
      <c r="E86" s="4">
        <f t="shared" ref="E86:E149" si="14">1/$D$16+C86/$F$16+D86/$F$17</f>
        <v>3.2739798339622726E-2</v>
      </c>
      <c r="F86" s="4">
        <f t="shared" ref="F86:F149" si="15">(C86+D86)/E86</f>
        <v>-345.63377012872394</v>
      </c>
      <c r="G86" s="4">
        <f t="shared" ref="G86:G149" si="16">(1-F86/$F$17)*$D$16*D86</f>
        <v>14.154893691645409</v>
      </c>
      <c r="H86" s="4">
        <f t="shared" ref="H86:H149" si="17">(1-F86/$F$16)*$D$16*C86</f>
        <v>-359.78866382036938</v>
      </c>
    </row>
    <row r="87" spans="1:8" x14ac:dyDescent="0.3">
      <c r="A87" s="7">
        <f t="shared" si="11"/>
        <v>-0.11999999999999972</v>
      </c>
      <c r="B87" s="7">
        <f t="shared" si="10"/>
        <v>-0.11999999999999972</v>
      </c>
      <c r="C87" s="3">
        <f t="shared" si="12"/>
        <v>-10.34577172986886</v>
      </c>
      <c r="D87" s="4">
        <f t="shared" si="13"/>
        <v>9.6657844973801268E-2</v>
      </c>
      <c r="E87" s="4">
        <f t="shared" si="14"/>
        <v>3.069737129200659E-2</v>
      </c>
      <c r="F87" s="4">
        <f t="shared" si="15"/>
        <v>-333.87594616493647</v>
      </c>
      <c r="G87" s="4">
        <f t="shared" si="16"/>
        <v>15.388781835048157</v>
      </c>
      <c r="H87" s="4">
        <f t="shared" si="17"/>
        <v>-349.26472799998453</v>
      </c>
    </row>
    <row r="88" spans="1:8" x14ac:dyDescent="0.3">
      <c r="A88" s="7">
        <f t="shared" si="11"/>
        <v>-0.11499999999999971</v>
      </c>
      <c r="B88" s="7">
        <f t="shared" si="10"/>
        <v>-0.11499999999999971</v>
      </c>
      <c r="C88" s="3">
        <f t="shared" si="12"/>
        <v>-9.3860119909197284</v>
      </c>
      <c r="D88" s="4">
        <f t="shared" si="13"/>
        <v>0.10654152167794224</v>
      </c>
      <c r="E88" s="4">
        <f t="shared" si="14"/>
        <v>2.8847821773573919E-2</v>
      </c>
      <c r="F88" s="4">
        <f t="shared" si="15"/>
        <v>-321.66971018041494</v>
      </c>
      <c r="G88" s="4">
        <f t="shared" si="16"/>
        <v>16.718032654655847</v>
      </c>
      <c r="H88" s="4">
        <f t="shared" si="17"/>
        <v>-338.38774283507081</v>
      </c>
    </row>
    <row r="89" spans="1:8" x14ac:dyDescent="0.3">
      <c r="A89" s="7">
        <f t="shared" si="11"/>
        <v>-0.10999999999999971</v>
      </c>
      <c r="B89" s="7">
        <f t="shared" si="10"/>
        <v>-0.10999999999999971</v>
      </c>
      <c r="C89" s="3">
        <f t="shared" si="12"/>
        <v>-8.5152875390964784</v>
      </c>
      <c r="D89" s="4">
        <f t="shared" si="13"/>
        <v>0.11743584645952024</v>
      </c>
      <c r="E89" s="4">
        <f t="shared" si="14"/>
        <v>2.717360504087173E-2</v>
      </c>
      <c r="F89" s="4">
        <f t="shared" si="15"/>
        <v>-309.04444515204284</v>
      </c>
      <c r="G89" s="4">
        <f t="shared" si="16"/>
        <v>18.148977673963344</v>
      </c>
      <c r="H89" s="4">
        <f t="shared" si="17"/>
        <v>-327.19342282600633</v>
      </c>
    </row>
    <row r="90" spans="1:8" x14ac:dyDescent="0.3">
      <c r="A90" s="7">
        <f t="shared" si="11"/>
        <v>-0.1049999999999997</v>
      </c>
      <c r="B90" s="7">
        <f t="shared" si="10"/>
        <v>-0.1049999999999997</v>
      </c>
      <c r="C90" s="3">
        <f t="shared" si="12"/>
        <v>-7.7253387214548566</v>
      </c>
      <c r="D90" s="4">
        <f t="shared" si="13"/>
        <v>0.12944416239287918</v>
      </c>
      <c r="E90" s="4">
        <f t="shared" si="14"/>
        <v>2.5658839549357857E-2</v>
      </c>
      <c r="F90" s="4">
        <f t="shared" si="15"/>
        <v>-296.03422027135571</v>
      </c>
      <c r="G90" s="4">
        <f t="shared" si="16"/>
        <v>19.688398852545944</v>
      </c>
      <c r="H90" s="4">
        <f t="shared" si="17"/>
        <v>-315.72261912390172</v>
      </c>
    </row>
    <row r="91" spans="1:8" x14ac:dyDescent="0.3">
      <c r="A91" s="7">
        <f t="shared" si="11"/>
        <v>-9.99999999999997E-2</v>
      </c>
      <c r="B91" s="7">
        <f t="shared" si="10"/>
        <v>-9.99999999999997E-2</v>
      </c>
      <c r="C91" s="3">
        <f t="shared" si="12"/>
        <v>-7.0086721190794021</v>
      </c>
      <c r="D91" s="4">
        <f t="shared" si="13"/>
        <v>0.14268037982226955</v>
      </c>
      <c r="E91" s="4">
        <f t="shared" si="14"/>
        <v>2.4289156301784503E-2</v>
      </c>
      <c r="F91" s="4">
        <f t="shared" si="15"/>
        <v>-282.67724304416021</v>
      </c>
      <c r="G91" s="4">
        <f t="shared" si="16"/>
        <v>21.343585513200406</v>
      </c>
      <c r="H91" s="4">
        <f t="shared" si="17"/>
        <v>-304.02082855736046</v>
      </c>
    </row>
    <row r="92" spans="1:8" x14ac:dyDescent="0.3">
      <c r="A92" s="7">
        <f t="shared" si="11"/>
        <v>-9.4999999999999696E-2</v>
      </c>
      <c r="B92" s="7">
        <f t="shared" si="10"/>
        <v>-9.4999999999999696E-2</v>
      </c>
      <c r="C92" s="3">
        <f t="shared" si="12"/>
        <v>-6.3584894648490273</v>
      </c>
      <c r="D92" s="4">
        <f t="shared" si="13"/>
        <v>0.15727005691024504</v>
      </c>
      <c r="E92" s="4">
        <f t="shared" si="14"/>
        <v>2.3051562544537343E-2</v>
      </c>
      <c r="F92" s="4">
        <f t="shared" si="15"/>
        <v>-269.01514359200434</v>
      </c>
      <c r="G92" s="4">
        <f t="shared" si="16"/>
        <v>23.122396177213304</v>
      </c>
      <c r="H92" s="4">
        <f t="shared" si="17"/>
        <v>-292.1375397692176</v>
      </c>
    </row>
    <row r="93" spans="1:8" x14ac:dyDescent="0.3">
      <c r="A93" s="7">
        <f t="shared" si="11"/>
        <v>-8.9999999999999691E-2</v>
      </c>
      <c r="B93" s="7">
        <f t="shared" si="10"/>
        <v>-8.9999999999999691E-2</v>
      </c>
      <c r="C93" s="3">
        <f t="shared" si="12"/>
        <v>-5.768623155381202</v>
      </c>
      <c r="D93" s="4">
        <f t="shared" si="13"/>
        <v>0.17335159067673889</v>
      </c>
      <c r="E93" s="4">
        <f t="shared" si="14"/>
        <v>2.1934318518959738E-2</v>
      </c>
      <c r="F93" s="4">
        <f t="shared" si="15"/>
        <v>-255.09210873672615</v>
      </c>
      <c r="G93" s="4">
        <f t="shared" si="16"/>
        <v>25.033323690930821</v>
      </c>
      <c r="H93" s="4">
        <f t="shared" si="17"/>
        <v>-280.12543242765696</v>
      </c>
    </row>
    <row r="94" spans="1:8" x14ac:dyDescent="0.3">
      <c r="A94" s="7">
        <f t="shared" si="11"/>
        <v>-8.4999999999999687E-2</v>
      </c>
      <c r="B94" s="7">
        <f t="shared" si="10"/>
        <v>-8.4999999999999687E-2</v>
      </c>
      <c r="C94" s="3">
        <f t="shared" si="12"/>
        <v>-5.2334777454239738</v>
      </c>
      <c r="D94" s="4">
        <f t="shared" si="13"/>
        <v>0.19107752982696369</v>
      </c>
      <c r="E94" s="4">
        <f t="shared" si="14"/>
        <v>2.0926826098530724E-2</v>
      </c>
      <c r="F94" s="4">
        <f t="shared" si="15"/>
        <v>-240.9538929532672</v>
      </c>
      <c r="G94" s="4">
        <f t="shared" si="16"/>
        <v>27.08556146577423</v>
      </c>
      <c r="H94" s="4">
        <f t="shared" si="17"/>
        <v>-268.03945441904136</v>
      </c>
    </row>
    <row r="95" spans="1:8" x14ac:dyDescent="0.3">
      <c r="A95" s="7">
        <f t="shared" si="11"/>
        <v>-7.9999999999999682E-2</v>
      </c>
      <c r="B95" s="7">
        <f t="shared" si="10"/>
        <v>-7.9999999999999682E-2</v>
      </c>
      <c r="C95" s="3">
        <f t="shared" si="12"/>
        <v>-4.7479768697142521</v>
      </c>
      <c r="D95" s="4">
        <f t="shared" si="13"/>
        <v>0.2106160218215602</v>
      </c>
      <c r="E95" s="4">
        <f t="shared" si="14"/>
        <v>2.0019528255514053E-2</v>
      </c>
      <c r="F95" s="4">
        <f t="shared" si="15"/>
        <v>-226.6467416205449</v>
      </c>
      <c r="G95" s="4">
        <f t="shared" si="16"/>
        <v>29.289068108206664</v>
      </c>
      <c r="H95" s="4">
        <f t="shared" si="17"/>
        <v>-255.93580972875165</v>
      </c>
    </row>
    <row r="96" spans="1:8" x14ac:dyDescent="0.3">
      <c r="A96" s="7">
        <f t="shared" si="11"/>
        <v>-7.4999999999999678E-2</v>
      </c>
      <c r="B96" s="7">
        <f t="shared" si="10"/>
        <v>-7.4999999999999678E-2</v>
      </c>
      <c r="C96" s="3">
        <f t="shared" si="12"/>
        <v>-4.3075150888054994</v>
      </c>
      <c r="D96" s="4">
        <f t="shared" si="13"/>
        <v>0.23215240791583763</v>
      </c>
      <c r="E96" s="4">
        <f t="shared" si="14"/>
        <v>1.9203818403423379E-2</v>
      </c>
      <c r="F96" s="4">
        <f t="shared" si="15"/>
        <v>-212.21626841478388</v>
      </c>
      <c r="G96" s="4">
        <f t="shared" si="16"/>
        <v>31.654627214962115</v>
      </c>
      <c r="H96" s="4">
        <f t="shared" si="17"/>
        <v>-243.87089562974597</v>
      </c>
    </row>
    <row r="97" spans="1:8" x14ac:dyDescent="0.3">
      <c r="A97" s="7">
        <f t="shared" si="11"/>
        <v>-6.9999999999999674E-2</v>
      </c>
      <c r="B97" s="7">
        <f t="shared" si="10"/>
        <v>-6.9999999999999674E-2</v>
      </c>
      <c r="C97" s="3">
        <f t="shared" si="12"/>
        <v>-3.9079142020765003</v>
      </c>
      <c r="D97" s="4">
        <f t="shared" si="13"/>
        <v>0.25589098129857668</v>
      </c>
      <c r="E97" s="4">
        <f t="shared" si="14"/>
        <v>1.8471958755330396E-2</v>
      </c>
      <c r="F97" s="4">
        <f t="shared" si="15"/>
        <v>-197.70633256335475</v>
      </c>
      <c r="G97" s="4">
        <f t="shared" si="16"/>
        <v>34.193898677078202</v>
      </c>
      <c r="H97" s="4">
        <f t="shared" si="17"/>
        <v>-231.90023124043296</v>
      </c>
    </row>
    <row r="98" spans="1:8" x14ac:dyDescent="0.3">
      <c r="A98" s="7">
        <f t="shared" si="11"/>
        <v>-6.4999999999999669E-2</v>
      </c>
      <c r="B98" s="7">
        <f t="shared" si="10"/>
        <v>-6.4999999999999669E-2</v>
      </c>
      <c r="C98" s="3">
        <f t="shared" si="12"/>
        <v>-3.545383613508402</v>
      </c>
      <c r="D98" s="4">
        <f t="shared" si="13"/>
        <v>0.28205692500801932</v>
      </c>
      <c r="E98" s="4">
        <f t="shared" si="14"/>
        <v>1.7817006923566425E-2</v>
      </c>
      <c r="F98" s="4">
        <f t="shared" si="15"/>
        <v>-183.15796264208689</v>
      </c>
      <c r="G98" s="4">
        <f t="shared" si="16"/>
        <v>36.919457492398358</v>
      </c>
      <c r="H98" s="4">
        <f t="shared" si="17"/>
        <v>-220.07742013448529</v>
      </c>
    </row>
    <row r="99" spans="1:8" x14ac:dyDescent="0.3">
      <c r="A99" s="7">
        <f t="shared" si="11"/>
        <v>-5.9999999999999672E-2</v>
      </c>
      <c r="B99" s="7">
        <f t="shared" si="10"/>
        <v>-5.9999999999999672E-2</v>
      </c>
      <c r="C99" s="3">
        <f t="shared" si="12"/>
        <v>-3.2164843742615608</v>
      </c>
      <c r="D99" s="4">
        <f t="shared" si="13"/>
        <v>0.31089844800803035</v>
      </c>
      <c r="E99" s="4">
        <f t="shared" si="14"/>
        <v>1.7232750064545593E-2</v>
      </c>
      <c r="F99" s="4">
        <f t="shared" si="15"/>
        <v>-168.60837158147149</v>
      </c>
      <c r="G99" s="4">
        <f t="shared" si="16"/>
        <v>39.844815841034162</v>
      </c>
      <c r="H99" s="4">
        <f t="shared" si="17"/>
        <v>-208.45318742250566</v>
      </c>
    </row>
    <row r="100" spans="1:8" x14ac:dyDescent="0.3">
      <c r="A100" s="7">
        <f t="shared" si="11"/>
        <v>-5.4999999999999674E-2</v>
      </c>
      <c r="B100" s="7">
        <f t="shared" si="10"/>
        <v>-5.4999999999999674E-2</v>
      </c>
      <c r="C100" s="3">
        <f t="shared" si="12"/>
        <v>-2.9180965609616858</v>
      </c>
      <c r="D100" s="4">
        <f t="shared" si="13"/>
        <v>0.34268913968715303</v>
      </c>
      <c r="E100" s="4">
        <f t="shared" si="14"/>
        <v>1.6713645944010314E-2</v>
      </c>
      <c r="F100" s="4">
        <f t="shared" si="15"/>
        <v>-154.09010277601843</v>
      </c>
      <c r="G100" s="4">
        <f t="shared" si="16"/>
        <v>42.984424035437627</v>
      </c>
      <c r="H100" s="4">
        <f t="shared" si="17"/>
        <v>-197.07452681145605</v>
      </c>
    </row>
    <row r="101" spans="1:8" x14ac:dyDescent="0.3">
      <c r="A101" s="7">
        <f t="shared" si="11"/>
        <v>-4.9999999999999677E-2</v>
      </c>
      <c r="B101" s="7">
        <f t="shared" si="10"/>
        <v>-4.9999999999999677E-2</v>
      </c>
      <c r="C101" s="3">
        <f t="shared" si="12"/>
        <v>-2.6473896802471968</v>
      </c>
      <c r="D101" s="4">
        <f t="shared" si="13"/>
        <v>0.3777305651152294</v>
      </c>
      <c r="E101" s="4">
        <f t="shared" si="14"/>
        <v>1.625477036364667E-2</v>
      </c>
      <c r="F101" s="4">
        <f t="shared" si="15"/>
        <v>-139.63034016204838</v>
      </c>
      <c r="G101" s="4">
        <f t="shared" si="16"/>
        <v>46.353645914844627</v>
      </c>
      <c r="H101" s="4">
        <f t="shared" si="17"/>
        <v>-185.98398607689299</v>
      </c>
    </row>
    <row r="102" spans="1:8" x14ac:dyDescent="0.3">
      <c r="A102" s="7">
        <f t="shared" si="11"/>
        <v>-4.4999999999999679E-2</v>
      </c>
      <c r="B102" s="7">
        <f t="shared" si="10"/>
        <v>-4.4999999999999679E-2</v>
      </c>
      <c r="C102" s="3">
        <f t="shared" si="12"/>
        <v>-2.4017958188366397</v>
      </c>
      <c r="D102" s="4">
        <f t="shared" si="13"/>
        <v>0.41635512567607474</v>
      </c>
      <c r="E102" s="4">
        <f t="shared" si="14"/>
        <v>1.585177045036093E-2</v>
      </c>
      <c r="F102" s="4">
        <f t="shared" si="15"/>
        <v>-125.25040653205765</v>
      </c>
      <c r="G102" s="4">
        <f t="shared" si="16"/>
        <v>49.96870431002224</v>
      </c>
      <c r="H102" s="4">
        <f t="shared" si="17"/>
        <v>-175.21911084207989</v>
      </c>
    </row>
    <row r="103" spans="1:8" x14ac:dyDescent="0.3">
      <c r="A103" s="7">
        <f t="shared" si="11"/>
        <v>-3.9999999999999682E-2</v>
      </c>
      <c r="B103" s="7">
        <f t="shared" si="10"/>
        <v>-3.9999999999999682E-2</v>
      </c>
      <c r="C103" s="3">
        <f t="shared" si="12"/>
        <v>-2.1789852844189248</v>
      </c>
      <c r="D103" s="4">
        <f t="shared" si="13"/>
        <v>0.45892921221203764</v>
      </c>
      <c r="E103" s="4">
        <f t="shared" si="14"/>
        <v>1.5500823365121369E-2</v>
      </c>
      <c r="F103" s="4">
        <f t="shared" si="15"/>
        <v>-110.96546497505486</v>
      </c>
      <c r="G103" s="4">
        <f t="shared" si="16"/>
        <v>53.846592358344743</v>
      </c>
      <c r="H103" s="4">
        <f t="shared" si="17"/>
        <v>-164.81205733339959</v>
      </c>
    </row>
    <row r="104" spans="1:8" x14ac:dyDescent="0.3">
      <c r="A104" s="7">
        <f t="shared" si="11"/>
        <v>-3.4999999999999684E-2</v>
      </c>
      <c r="B104" s="7">
        <f t="shared" si="10"/>
        <v>-3.4999999999999684E-2</v>
      </c>
      <c r="C104" s="3">
        <f t="shared" si="12"/>
        <v>-1.9768445062969615</v>
      </c>
      <c r="D104" s="4">
        <f t="shared" si="13"/>
        <v>0.50585668059103284</v>
      </c>
      <c r="E104" s="4">
        <f t="shared" si="14"/>
        <v>1.5198600039679353E-2</v>
      </c>
      <c r="F104" s="4">
        <f t="shared" si="15"/>
        <v>-96.784428951718255</v>
      </c>
      <c r="G104" s="4">
        <f t="shared" si="16"/>
        <v>58.004946708104207</v>
      </c>
      <c r="H104" s="4">
        <f t="shared" si="17"/>
        <v>-154.78937565982247</v>
      </c>
    </row>
    <row r="105" spans="1:8" x14ac:dyDescent="0.3">
      <c r="A105" s="7">
        <f t="shared" si="11"/>
        <v>-2.9999999999999683E-2</v>
      </c>
      <c r="B105" s="7">
        <f t="shared" si="10"/>
        <v>-2.9999999999999683E-2</v>
      </c>
      <c r="C105" s="3">
        <f t="shared" si="12"/>
        <v>-1.7934559861511912</v>
      </c>
      <c r="D105" s="4">
        <f t="shared" si="13"/>
        <v>0.55758268266512023</v>
      </c>
      <c r="E105" s="4">
        <f t="shared" si="14"/>
        <v>1.4942233597177819E-2</v>
      </c>
      <c r="F105" s="4">
        <f t="shared" si="15"/>
        <v>-82.710077810555291</v>
      </c>
      <c r="G105" s="4">
        <f t="shared" si="16"/>
        <v>62.461879031911096</v>
      </c>
      <c r="H105" s="4">
        <f t="shared" si="17"/>
        <v>-145.17195684246641</v>
      </c>
    </row>
    <row r="106" spans="1:8" x14ac:dyDescent="0.3">
      <c r="A106" s="7">
        <f t="shared" si="11"/>
        <v>-2.4999999999999682E-2</v>
      </c>
      <c r="B106" s="7">
        <f t="shared" si="10"/>
        <v>-2.4999999999999682E-2</v>
      </c>
      <c r="C106" s="3">
        <f t="shared" si="12"/>
        <v>-1.6270801087368687</v>
      </c>
      <c r="D106" s="4">
        <f t="shared" si="13"/>
        <v>0.61459788896093004</v>
      </c>
      <c r="E106" s="4">
        <f t="shared" si="14"/>
        <v>1.47292921570865E-2</v>
      </c>
      <c r="F106" s="4">
        <f t="shared" si="15"/>
        <v>-68.739367036644538</v>
      </c>
      <c r="G106" s="4">
        <f t="shared" si="16"/>
        <v>67.235762801596849</v>
      </c>
      <c r="H106" s="4">
        <f t="shared" si="17"/>
        <v>-135.97512983824137</v>
      </c>
    </row>
    <row r="107" spans="1:8" x14ac:dyDescent="0.3">
      <c r="A107" s="7">
        <f t="shared" si="11"/>
        <v>-1.9999999999999681E-2</v>
      </c>
      <c r="B107" s="7">
        <f t="shared" si="10"/>
        <v>-1.9999999999999681E-2</v>
      </c>
      <c r="C107" s="3">
        <f t="shared" si="12"/>
        <v>-1.4761386399721781</v>
      </c>
      <c r="D107" s="4">
        <f t="shared" si="13"/>
        <v>0.67744314315818455</v>
      </c>
      <c r="E107" s="4">
        <f t="shared" si="14"/>
        <v>1.4557755766492715E-2</v>
      </c>
      <c r="F107" s="4">
        <f t="shared" si="15"/>
        <v>-54.863916500944086</v>
      </c>
      <c r="G107" s="4">
        <f t="shared" si="16"/>
        <v>72.344973002681286</v>
      </c>
      <c r="H107" s="4">
        <f t="shared" si="17"/>
        <v>-127.20888950362537</v>
      </c>
    </row>
    <row r="108" spans="1:8" x14ac:dyDescent="0.3">
      <c r="A108" s="7">
        <f t="shared" si="11"/>
        <v>-1.499999999999968E-2</v>
      </c>
      <c r="B108" s="7">
        <f t="shared" si="10"/>
        <v>-1.499999999999968E-2</v>
      </c>
      <c r="C108" s="3">
        <f t="shared" si="12"/>
        <v>-1.3391997558807947</v>
      </c>
      <c r="D108" s="4">
        <f t="shared" si="13"/>
        <v>0.74671459250849237</v>
      </c>
      <c r="E108" s="4">
        <f t="shared" si="14"/>
        <v>1.4425997238918986E-2</v>
      </c>
      <c r="F108" s="4">
        <f t="shared" si="15"/>
        <v>-41.070655536649767</v>
      </c>
      <c r="G108" s="4">
        <f t="shared" si="16"/>
        <v>77.807577435871053</v>
      </c>
      <c r="H108" s="4">
        <f t="shared" si="17"/>
        <v>-118.87823297252081</v>
      </c>
    </row>
    <row r="109" spans="1:8" x14ac:dyDescent="0.3">
      <c r="A109" s="7">
        <f t="shared" si="11"/>
        <v>-9.9999999999996793E-3</v>
      </c>
      <c r="B109" s="7">
        <f t="shared" si="10"/>
        <v>-9.9999999999996793E-3</v>
      </c>
      <c r="C109" s="3">
        <f t="shared" si="12"/>
        <v>-1.2149644603741168</v>
      </c>
      <c r="D109" s="4">
        <f t="shared" si="13"/>
        <v>0.82306934286133437</v>
      </c>
      <c r="E109" s="4">
        <f t="shared" si="14"/>
        <v>1.4332766718905387E-2</v>
      </c>
      <c r="F109" s="4">
        <f t="shared" si="15"/>
        <v>-27.342600713361222</v>
      </c>
      <c r="G109" s="4">
        <f t="shared" si="16"/>
        <v>83.640979520613271</v>
      </c>
      <c r="H109" s="4">
        <f t="shared" si="17"/>
        <v>-110.98358023397449</v>
      </c>
    </row>
    <row r="110" spans="1:8" x14ac:dyDescent="0.3">
      <c r="A110" s="7">
        <f t="shared" si="11"/>
        <v>-4.9999999999996792E-3</v>
      </c>
      <c r="B110" s="7">
        <f t="shared" si="10"/>
        <v>-4.9999999999996792E-3</v>
      </c>
      <c r="C110" s="3">
        <f t="shared" si="12"/>
        <v>-1.102254263032858</v>
      </c>
      <c r="D110" s="4">
        <f t="shared" si="13"/>
        <v>0.90723169194056463</v>
      </c>
      <c r="E110" s="4">
        <f t="shared" si="14"/>
        <v>1.4277179825936917E-2</v>
      </c>
      <c r="F110" s="4">
        <f t="shared" si="15"/>
        <v>-13.659740471854379</v>
      </c>
      <c r="G110" s="4">
        <f t="shared" si="16"/>
        <v>89.861514131676941</v>
      </c>
      <c r="H110" s="4">
        <f t="shared" si="17"/>
        <v>-103.52125460353132</v>
      </c>
    </row>
    <row r="111" spans="1:8" x14ac:dyDescent="0.3">
      <c r="A111" s="7">
        <f t="shared" si="11"/>
        <v>3.2092384305570931E-16</v>
      </c>
      <c r="B111" s="7">
        <f t="shared" si="10"/>
        <v>3.2092384305570931E-16</v>
      </c>
      <c r="C111" s="3">
        <f t="shared" si="12"/>
        <v>-0.99999999999999378</v>
      </c>
      <c r="D111" s="4">
        <f t="shared" si="13"/>
        <v>1.0000000000000062</v>
      </c>
      <c r="E111" s="4">
        <f t="shared" si="14"/>
        <v>1.4258709265249766E-2</v>
      </c>
      <c r="F111" s="4">
        <f t="shared" si="15"/>
        <v>8.7206335752326183E-13</v>
      </c>
      <c r="G111" s="4">
        <f t="shared" si="16"/>
        <v>96.484000000000449</v>
      </c>
      <c r="H111" s="4">
        <f t="shared" si="17"/>
        <v>-96.483999999999583</v>
      </c>
    </row>
    <row r="112" spans="1:8" x14ac:dyDescent="0.3">
      <c r="A112" s="7">
        <f t="shared" si="11"/>
        <v>5.000000000000321E-3</v>
      </c>
      <c r="B112" s="7">
        <f t="shared" si="10"/>
        <v>5.000000000000321E-3</v>
      </c>
      <c r="C112" s="3">
        <f t="shared" si="12"/>
        <v>-0.90723169194055331</v>
      </c>
      <c r="D112" s="4">
        <f t="shared" si="13"/>
        <v>1.102254263032872</v>
      </c>
      <c r="E112" s="4">
        <f t="shared" si="14"/>
        <v>1.4277179825936922E-2</v>
      </c>
      <c r="F112" s="4">
        <f t="shared" si="15"/>
        <v>13.659740471856148</v>
      </c>
      <c r="G112" s="4">
        <f t="shared" si="16"/>
        <v>103.52125460353227</v>
      </c>
      <c r="H112" s="4">
        <f t="shared" si="17"/>
        <v>-89.861514131676117</v>
      </c>
    </row>
    <row r="113" spans="1:8" x14ac:dyDescent="0.3">
      <c r="A113" s="7">
        <f t="shared" si="11"/>
        <v>1.0000000000000321E-2</v>
      </c>
      <c r="B113" s="7">
        <f t="shared" si="10"/>
        <v>1.0000000000000321E-2</v>
      </c>
      <c r="C113" s="3">
        <f t="shared" si="12"/>
        <v>-0.82306934286132405</v>
      </c>
      <c r="D113" s="4">
        <f t="shared" si="13"/>
        <v>1.2149644603741319</v>
      </c>
      <c r="E113" s="4">
        <f t="shared" si="14"/>
        <v>1.4332766718905396E-2</v>
      </c>
      <c r="F113" s="4">
        <f t="shared" si="15"/>
        <v>27.342600713362977</v>
      </c>
      <c r="G113" s="4">
        <f t="shared" si="16"/>
        <v>110.98358023397547</v>
      </c>
      <c r="H113" s="4">
        <f t="shared" si="17"/>
        <v>-83.64097952061249</v>
      </c>
    </row>
    <row r="114" spans="1:8" x14ac:dyDescent="0.3">
      <c r="A114" s="7">
        <f t="shared" si="11"/>
        <v>1.5000000000000322E-2</v>
      </c>
      <c r="B114" s="7">
        <f t="shared" si="10"/>
        <v>1.5000000000000322E-2</v>
      </c>
      <c r="C114" s="3">
        <f t="shared" si="12"/>
        <v>-0.74671459250848304</v>
      </c>
      <c r="D114" s="4">
        <f t="shared" si="13"/>
        <v>1.3391997558808113</v>
      </c>
      <c r="E114" s="4">
        <f t="shared" si="14"/>
        <v>1.4425997238919002E-2</v>
      </c>
      <c r="F114" s="4">
        <f t="shared" si="15"/>
        <v>41.070655536651522</v>
      </c>
      <c r="G114" s="4">
        <f t="shared" si="16"/>
        <v>118.87823297252184</v>
      </c>
      <c r="H114" s="4">
        <f t="shared" si="17"/>
        <v>-77.807577435870314</v>
      </c>
    </row>
    <row r="115" spans="1:8" x14ac:dyDescent="0.3">
      <c r="A115" s="7">
        <f t="shared" si="11"/>
        <v>2.0000000000000323E-2</v>
      </c>
      <c r="B115" s="7">
        <f t="shared" si="10"/>
        <v>2.0000000000000323E-2</v>
      </c>
      <c r="C115" s="3">
        <f t="shared" si="12"/>
        <v>-0.677443143158176</v>
      </c>
      <c r="D115" s="4">
        <f t="shared" si="13"/>
        <v>1.4761386399721965</v>
      </c>
      <c r="E115" s="4">
        <f t="shared" si="14"/>
        <v>1.4557755766492736E-2</v>
      </c>
      <c r="F115" s="4">
        <f t="shared" si="15"/>
        <v>54.863916500945855</v>
      </c>
      <c r="G115" s="4">
        <f t="shared" si="16"/>
        <v>127.20888950362645</v>
      </c>
      <c r="H115" s="4">
        <f t="shared" si="17"/>
        <v>-72.34497300268059</v>
      </c>
    </row>
    <row r="116" spans="1:8" x14ac:dyDescent="0.3">
      <c r="A116" s="7">
        <f t="shared" si="11"/>
        <v>2.5000000000000324E-2</v>
      </c>
      <c r="B116" s="7">
        <f t="shared" si="10"/>
        <v>2.5000000000000324E-2</v>
      </c>
      <c r="C116" s="3">
        <f t="shared" si="12"/>
        <v>-0.61459788896092238</v>
      </c>
      <c r="D116" s="4">
        <f t="shared" si="13"/>
        <v>1.6270801087368891</v>
      </c>
      <c r="E116" s="4">
        <f t="shared" si="14"/>
        <v>1.4729292157086524E-2</v>
      </c>
      <c r="F116" s="4">
        <f t="shared" si="15"/>
        <v>68.739367036646328</v>
      </c>
      <c r="G116" s="4">
        <f t="shared" si="16"/>
        <v>135.97512983824254</v>
      </c>
      <c r="H116" s="4">
        <f t="shared" si="17"/>
        <v>-67.235762801596223</v>
      </c>
    </row>
    <row r="117" spans="1:8" x14ac:dyDescent="0.3">
      <c r="A117" s="7">
        <f t="shared" si="11"/>
        <v>3.0000000000000325E-2</v>
      </c>
      <c r="B117" s="7">
        <f t="shared" ref="B117:B148" si="18">A117-$B$13</f>
        <v>3.0000000000000325E-2</v>
      </c>
      <c r="C117" s="3">
        <f t="shared" si="12"/>
        <v>-0.55758268266511335</v>
      </c>
      <c r="D117" s="4">
        <f t="shared" si="13"/>
        <v>1.7934559861512134</v>
      </c>
      <c r="E117" s="4">
        <f t="shared" si="14"/>
        <v>1.4942233597177848E-2</v>
      </c>
      <c r="F117" s="4">
        <f t="shared" si="15"/>
        <v>82.710077810557081</v>
      </c>
      <c r="G117" s="4">
        <f t="shared" si="16"/>
        <v>145.17195684246758</v>
      </c>
      <c r="H117" s="4">
        <f t="shared" si="17"/>
        <v>-62.46187903191052</v>
      </c>
    </row>
    <row r="118" spans="1:8" x14ac:dyDescent="0.3">
      <c r="A118" s="7">
        <f t="shared" ref="A118:A149" si="19">A117+0.005</f>
        <v>3.5000000000000323E-2</v>
      </c>
      <c r="B118" s="7">
        <f t="shared" si="18"/>
        <v>3.5000000000000323E-2</v>
      </c>
      <c r="C118" s="3">
        <f t="shared" si="12"/>
        <v>-0.50585668059102651</v>
      </c>
      <c r="D118" s="4">
        <f t="shared" si="13"/>
        <v>1.9768445062969859</v>
      </c>
      <c r="E118" s="4">
        <f t="shared" si="14"/>
        <v>1.519860003967939E-2</v>
      </c>
      <c r="F118" s="4">
        <f t="shared" si="15"/>
        <v>96.784428951720045</v>
      </c>
      <c r="G118" s="4">
        <f t="shared" si="16"/>
        <v>154.78937565982372</v>
      </c>
      <c r="H118" s="4">
        <f t="shared" si="17"/>
        <v>-58.004946708103652</v>
      </c>
    </row>
    <row r="119" spans="1:8" x14ac:dyDescent="0.3">
      <c r="A119" s="7">
        <f t="shared" si="19"/>
        <v>4.000000000000032E-2</v>
      </c>
      <c r="B119" s="7">
        <f t="shared" si="18"/>
        <v>4.000000000000032E-2</v>
      </c>
      <c r="C119" s="3">
        <f t="shared" si="12"/>
        <v>-0.45892921221203198</v>
      </c>
      <c r="D119" s="4">
        <f t="shared" si="13"/>
        <v>2.1789852844189519</v>
      </c>
      <c r="E119" s="4">
        <f t="shared" si="14"/>
        <v>1.5500823365121413E-2</v>
      </c>
      <c r="F119" s="4">
        <f t="shared" si="15"/>
        <v>110.96546497505666</v>
      </c>
      <c r="G119" s="4">
        <f t="shared" si="16"/>
        <v>164.8120573334009</v>
      </c>
      <c r="H119" s="4">
        <f t="shared" si="17"/>
        <v>-53.846592358344246</v>
      </c>
    </row>
    <row r="120" spans="1:8" x14ac:dyDescent="0.3">
      <c r="A120" s="7">
        <f t="shared" si="19"/>
        <v>4.5000000000000318E-2</v>
      </c>
      <c r="B120" s="7">
        <f t="shared" si="18"/>
        <v>4.5000000000000318E-2</v>
      </c>
      <c r="C120" s="3">
        <f t="shared" si="12"/>
        <v>-0.41635512567606958</v>
      </c>
      <c r="D120" s="4">
        <f t="shared" si="13"/>
        <v>2.4017958188366695</v>
      </c>
      <c r="E120" s="4">
        <f t="shared" si="14"/>
        <v>1.5851770450360979E-2</v>
      </c>
      <c r="F120" s="4">
        <f t="shared" si="15"/>
        <v>125.25040653205946</v>
      </c>
      <c r="G120" s="4">
        <f t="shared" si="16"/>
        <v>175.21911084208122</v>
      </c>
      <c r="H120" s="4">
        <f t="shared" si="17"/>
        <v>-49.968704310021749</v>
      </c>
    </row>
    <row r="121" spans="1:8" x14ac:dyDescent="0.3">
      <c r="A121" s="7">
        <f t="shared" si="19"/>
        <v>5.0000000000000315E-2</v>
      </c>
      <c r="B121" s="7">
        <f t="shared" si="18"/>
        <v>5.0000000000000315E-2</v>
      </c>
      <c r="C121" s="3">
        <f t="shared" si="12"/>
        <v>-0.37773056511522468</v>
      </c>
      <c r="D121" s="4">
        <f t="shared" si="13"/>
        <v>2.6473896802472296</v>
      </c>
      <c r="E121" s="4">
        <f t="shared" si="14"/>
        <v>1.6254770363646726E-2</v>
      </c>
      <c r="F121" s="4">
        <f t="shared" si="15"/>
        <v>139.63034016205023</v>
      </c>
      <c r="G121" s="4">
        <f t="shared" si="16"/>
        <v>185.98398607689435</v>
      </c>
      <c r="H121" s="4">
        <f t="shared" si="17"/>
        <v>-46.353645914844179</v>
      </c>
    </row>
    <row r="122" spans="1:8" x14ac:dyDescent="0.3">
      <c r="A122" s="7">
        <f t="shared" si="19"/>
        <v>5.5000000000000313E-2</v>
      </c>
      <c r="B122" s="7">
        <f t="shared" si="18"/>
        <v>5.5000000000000313E-2</v>
      </c>
      <c r="C122" s="3">
        <f t="shared" si="12"/>
        <v>-0.34268913968714876</v>
      </c>
      <c r="D122" s="4">
        <f t="shared" si="13"/>
        <v>2.9180965609617222</v>
      </c>
      <c r="E122" s="4">
        <f t="shared" si="14"/>
        <v>1.6713645944010376E-2</v>
      </c>
      <c r="F122" s="4">
        <f t="shared" si="15"/>
        <v>154.0901027760203</v>
      </c>
      <c r="G122" s="4">
        <f t="shared" si="16"/>
        <v>197.0745268114575</v>
      </c>
      <c r="H122" s="4">
        <f t="shared" si="17"/>
        <v>-42.984424035437215</v>
      </c>
    </row>
    <row r="123" spans="1:8" x14ac:dyDescent="0.3">
      <c r="A123" s="7">
        <f t="shared" si="19"/>
        <v>6.000000000000031E-2</v>
      </c>
      <c r="B123" s="7">
        <f t="shared" si="18"/>
        <v>6.000000000000031E-2</v>
      </c>
      <c r="C123" s="3">
        <f t="shared" si="12"/>
        <v>-0.31089844800802652</v>
      </c>
      <c r="D123" s="4">
        <f t="shared" si="13"/>
        <v>3.2164843742616012</v>
      </c>
      <c r="E123" s="4">
        <f t="shared" si="14"/>
        <v>1.7232750064545665E-2</v>
      </c>
      <c r="F123" s="4">
        <f t="shared" si="15"/>
        <v>168.60837158147336</v>
      </c>
      <c r="G123" s="4">
        <f t="shared" si="16"/>
        <v>208.45318742250714</v>
      </c>
      <c r="H123" s="4">
        <f t="shared" si="17"/>
        <v>-39.844815841033785</v>
      </c>
    </row>
    <row r="124" spans="1:8" x14ac:dyDescent="0.3">
      <c r="A124" s="7">
        <f t="shared" si="19"/>
        <v>6.5000000000000308E-2</v>
      </c>
      <c r="B124" s="7">
        <f t="shared" si="18"/>
        <v>6.5000000000000308E-2</v>
      </c>
      <c r="C124" s="3">
        <f t="shared" si="12"/>
        <v>-0.28205692500801582</v>
      </c>
      <c r="D124" s="4">
        <f t="shared" si="13"/>
        <v>3.545383613508446</v>
      </c>
      <c r="E124" s="4">
        <f t="shared" si="14"/>
        <v>1.7817006923566504E-2</v>
      </c>
      <c r="F124" s="4">
        <f t="shared" si="15"/>
        <v>183.15796264208873</v>
      </c>
      <c r="G124" s="4">
        <f t="shared" si="16"/>
        <v>220.07742013448674</v>
      </c>
      <c r="H124" s="4">
        <f t="shared" si="17"/>
        <v>-36.919457492398003</v>
      </c>
    </row>
    <row r="125" spans="1:8" x14ac:dyDescent="0.3">
      <c r="A125" s="7">
        <f t="shared" si="19"/>
        <v>7.0000000000000312E-2</v>
      </c>
      <c r="B125" s="7">
        <f t="shared" si="18"/>
        <v>7.0000000000000312E-2</v>
      </c>
      <c r="C125" s="3">
        <f t="shared" si="12"/>
        <v>-0.25589098129857352</v>
      </c>
      <c r="D125" s="4">
        <f t="shared" si="13"/>
        <v>3.9079142020765492</v>
      </c>
      <c r="E125" s="4">
        <f t="shared" si="14"/>
        <v>1.8471958755330486E-2</v>
      </c>
      <c r="F125" s="4">
        <f t="shared" si="15"/>
        <v>197.7063325633566</v>
      </c>
      <c r="G125" s="4">
        <f t="shared" si="16"/>
        <v>231.90023124043447</v>
      </c>
      <c r="H125" s="4">
        <f t="shared" si="17"/>
        <v>-34.193898677077868</v>
      </c>
    </row>
    <row r="126" spans="1:8" x14ac:dyDescent="0.3">
      <c r="A126" s="7">
        <f t="shared" si="19"/>
        <v>7.5000000000000316E-2</v>
      </c>
      <c r="B126" s="7">
        <f t="shared" si="18"/>
        <v>7.5000000000000316E-2</v>
      </c>
      <c r="C126" s="3">
        <f t="shared" si="12"/>
        <v>-0.23215240791583475</v>
      </c>
      <c r="D126" s="4">
        <f t="shared" si="13"/>
        <v>4.3075150888055536</v>
      </c>
      <c r="E126" s="4">
        <f t="shared" si="14"/>
        <v>1.920381840342348E-2</v>
      </c>
      <c r="F126" s="4">
        <f t="shared" si="15"/>
        <v>212.21626841478573</v>
      </c>
      <c r="G126" s="4">
        <f t="shared" si="16"/>
        <v>243.87089562974754</v>
      </c>
      <c r="H126" s="4">
        <f t="shared" si="17"/>
        <v>-31.65462721496181</v>
      </c>
    </row>
    <row r="127" spans="1:8" x14ac:dyDescent="0.3">
      <c r="A127" s="7">
        <f t="shared" si="19"/>
        <v>8.0000000000000321E-2</v>
      </c>
      <c r="B127" s="7">
        <f t="shared" si="18"/>
        <v>8.0000000000000321E-2</v>
      </c>
      <c r="C127" s="3">
        <f t="shared" si="12"/>
        <v>-0.21061602182155756</v>
      </c>
      <c r="D127" s="4">
        <f t="shared" si="13"/>
        <v>4.7479768697143117</v>
      </c>
      <c r="E127" s="4">
        <f t="shared" si="14"/>
        <v>2.0019528255514164E-2</v>
      </c>
      <c r="F127" s="4">
        <f t="shared" si="15"/>
        <v>226.64674162054675</v>
      </c>
      <c r="G127" s="4">
        <f t="shared" si="16"/>
        <v>255.93580972875318</v>
      </c>
      <c r="H127" s="4">
        <f t="shared" si="17"/>
        <v>-29.289068108206369</v>
      </c>
    </row>
    <row r="128" spans="1:8" x14ac:dyDescent="0.3">
      <c r="A128" s="7">
        <f t="shared" si="19"/>
        <v>8.5000000000000325E-2</v>
      </c>
      <c r="B128" s="7">
        <f t="shared" si="18"/>
        <v>8.5000000000000325E-2</v>
      </c>
      <c r="C128" s="3">
        <f t="shared" si="12"/>
        <v>-0.1910775298269613</v>
      </c>
      <c r="D128" s="4">
        <f t="shared" si="13"/>
        <v>5.2334777454240387</v>
      </c>
      <c r="E128" s="4">
        <f t="shared" si="14"/>
        <v>2.0926826098530846E-2</v>
      </c>
      <c r="F128" s="4">
        <f t="shared" si="15"/>
        <v>240.95389295326902</v>
      </c>
      <c r="G128" s="4">
        <f t="shared" si="16"/>
        <v>268.0394544190429</v>
      </c>
      <c r="H128" s="4">
        <f t="shared" si="17"/>
        <v>-27.085561465773957</v>
      </c>
    </row>
    <row r="129" spans="1:8" x14ac:dyDescent="0.3">
      <c r="A129" s="7">
        <f t="shared" si="19"/>
        <v>9.000000000000033E-2</v>
      </c>
      <c r="B129" s="7">
        <f t="shared" si="18"/>
        <v>9.000000000000033E-2</v>
      </c>
      <c r="C129" s="3">
        <f t="shared" si="12"/>
        <v>-0.17335159067673672</v>
      </c>
      <c r="D129" s="4">
        <f t="shared" si="13"/>
        <v>5.7686231553812739</v>
      </c>
      <c r="E129" s="4">
        <f t="shared" si="14"/>
        <v>2.1934318518959873E-2</v>
      </c>
      <c r="F129" s="4">
        <f t="shared" si="15"/>
        <v>255.09210873672791</v>
      </c>
      <c r="G129" s="4">
        <f t="shared" si="16"/>
        <v>280.12543242765855</v>
      </c>
      <c r="H129" s="4">
        <f t="shared" si="17"/>
        <v>-25.033323690930565</v>
      </c>
    </row>
    <row r="130" spans="1:8" x14ac:dyDescent="0.3">
      <c r="A130" s="7">
        <f t="shared" si="19"/>
        <v>9.5000000000000334E-2</v>
      </c>
      <c r="B130" s="7">
        <f t="shared" si="18"/>
        <v>9.5000000000000334E-2</v>
      </c>
      <c r="C130" s="3">
        <f t="shared" si="12"/>
        <v>-0.15727005691024307</v>
      </c>
      <c r="D130" s="4">
        <f t="shared" si="13"/>
        <v>6.3584894648491064</v>
      </c>
      <c r="E130" s="4">
        <f t="shared" si="14"/>
        <v>2.3051562544537496E-2</v>
      </c>
      <c r="F130" s="4">
        <f t="shared" si="15"/>
        <v>269.01514359200604</v>
      </c>
      <c r="G130" s="4">
        <f t="shared" si="16"/>
        <v>292.13753976921919</v>
      </c>
      <c r="H130" s="4">
        <f t="shared" si="17"/>
        <v>-23.122396177213062</v>
      </c>
    </row>
    <row r="131" spans="1:8" x14ac:dyDescent="0.3">
      <c r="A131" s="7">
        <f t="shared" si="19"/>
        <v>0.10000000000000034</v>
      </c>
      <c r="B131" s="7">
        <f t="shared" si="18"/>
        <v>0.10000000000000034</v>
      </c>
      <c r="C131" s="3">
        <f t="shared" si="12"/>
        <v>-0.14268037982226778</v>
      </c>
      <c r="D131" s="4">
        <f t="shared" si="13"/>
        <v>7.0086721190794892</v>
      </c>
      <c r="E131" s="4">
        <f t="shared" si="14"/>
        <v>2.4289156301784673E-2</v>
      </c>
      <c r="F131" s="4">
        <f t="shared" si="15"/>
        <v>282.67724304416186</v>
      </c>
      <c r="G131" s="4">
        <f t="shared" si="16"/>
        <v>304.02082855736205</v>
      </c>
      <c r="H131" s="4">
        <f t="shared" si="17"/>
        <v>-21.343585513200182</v>
      </c>
    </row>
    <row r="132" spans="1:8" x14ac:dyDescent="0.3">
      <c r="A132" s="7">
        <f t="shared" si="19"/>
        <v>0.10500000000000034</v>
      </c>
      <c r="B132" s="7">
        <f t="shared" si="18"/>
        <v>0.10500000000000034</v>
      </c>
      <c r="C132" s="3">
        <f t="shared" si="12"/>
        <v>-0.12944416239287757</v>
      </c>
      <c r="D132" s="4">
        <f t="shared" si="13"/>
        <v>7.7253387214549525</v>
      </c>
      <c r="E132" s="4">
        <f t="shared" si="14"/>
        <v>2.5658839549358041E-2</v>
      </c>
      <c r="F132" s="4">
        <f t="shared" si="15"/>
        <v>296.03422027135741</v>
      </c>
      <c r="G132" s="4">
        <f t="shared" si="16"/>
        <v>315.72261912390314</v>
      </c>
      <c r="H132" s="4">
        <f t="shared" si="17"/>
        <v>-19.688398852545738</v>
      </c>
    </row>
    <row r="133" spans="1:8" x14ac:dyDescent="0.3">
      <c r="A133" s="7">
        <f t="shared" si="19"/>
        <v>0.11000000000000035</v>
      </c>
      <c r="B133" s="7">
        <f t="shared" si="18"/>
        <v>0.11000000000000035</v>
      </c>
      <c r="C133" s="3">
        <f t="shared" si="12"/>
        <v>-0.11743584645951878</v>
      </c>
      <c r="D133" s="4">
        <f t="shared" si="13"/>
        <v>8.515287539096585</v>
      </c>
      <c r="E133" s="4">
        <f t="shared" si="14"/>
        <v>2.7173605040871931E-2</v>
      </c>
      <c r="F133" s="4">
        <f t="shared" si="15"/>
        <v>309.04444515204455</v>
      </c>
      <c r="G133" s="4">
        <f t="shared" si="16"/>
        <v>327.19342282600769</v>
      </c>
      <c r="H133" s="4">
        <f t="shared" si="17"/>
        <v>-18.148977673963156</v>
      </c>
    </row>
    <row r="134" spans="1:8" x14ac:dyDescent="0.3">
      <c r="A134" s="7">
        <f t="shared" si="19"/>
        <v>0.11500000000000035</v>
      </c>
      <c r="B134" s="7">
        <f t="shared" si="18"/>
        <v>0.11500000000000035</v>
      </c>
      <c r="C134" s="3">
        <f t="shared" si="12"/>
        <v>-0.10654152167794091</v>
      </c>
      <c r="D134" s="4">
        <f t="shared" si="13"/>
        <v>9.3860119909198438</v>
      </c>
      <c r="E134" s="4">
        <f t="shared" si="14"/>
        <v>2.8847821773574141E-2</v>
      </c>
      <c r="F134" s="4">
        <f t="shared" si="15"/>
        <v>321.66971018041647</v>
      </c>
      <c r="G134" s="4">
        <f t="shared" si="16"/>
        <v>338.38774283507223</v>
      </c>
      <c r="H134" s="4">
        <f t="shared" si="17"/>
        <v>-16.718032654655673</v>
      </c>
    </row>
    <row r="135" spans="1:8" x14ac:dyDescent="0.3">
      <c r="A135" s="7">
        <f t="shared" si="19"/>
        <v>0.12000000000000036</v>
      </c>
      <c r="B135" s="7">
        <f t="shared" si="18"/>
        <v>0.12000000000000036</v>
      </c>
      <c r="C135" s="3">
        <f t="shared" si="12"/>
        <v>-9.6657844973800075E-2</v>
      </c>
      <c r="D135" s="4">
        <f t="shared" si="13"/>
        <v>10.345771729868988</v>
      </c>
      <c r="E135" s="4">
        <f t="shared" si="14"/>
        <v>3.069737129200684E-2</v>
      </c>
      <c r="F135" s="4">
        <f t="shared" si="15"/>
        <v>333.87594616493794</v>
      </c>
      <c r="G135" s="4">
        <f t="shared" si="16"/>
        <v>349.26472799998589</v>
      </c>
      <c r="H135" s="4">
        <f t="shared" si="17"/>
        <v>-15.388781835047993</v>
      </c>
    </row>
    <row r="136" spans="1:8" x14ac:dyDescent="0.3">
      <c r="A136" s="7">
        <f t="shared" si="19"/>
        <v>0.12500000000000036</v>
      </c>
      <c r="B136" s="7">
        <f t="shared" si="18"/>
        <v>0.12500000000000036</v>
      </c>
      <c r="C136" s="3">
        <f t="shared" si="12"/>
        <v>-8.7691060234908885E-2</v>
      </c>
      <c r="D136" s="4">
        <f t="shared" si="13"/>
        <v>11.403670993612989</v>
      </c>
      <c r="E136" s="4">
        <f t="shared" si="14"/>
        <v>3.2739798339622997E-2</v>
      </c>
      <c r="F136" s="4">
        <f t="shared" si="15"/>
        <v>345.63377012872542</v>
      </c>
      <c r="G136" s="4">
        <f t="shared" si="16"/>
        <v>359.78866382037063</v>
      </c>
      <c r="H136" s="4">
        <f t="shared" si="17"/>
        <v>-14.154893691645258</v>
      </c>
    </row>
    <row r="137" spans="1:8" x14ac:dyDescent="0.3">
      <c r="A137" s="7">
        <f t="shared" si="19"/>
        <v>0.13000000000000037</v>
      </c>
      <c r="B137" s="7">
        <f t="shared" si="18"/>
        <v>0.13000000000000037</v>
      </c>
      <c r="C137" s="3">
        <f t="shared" si="12"/>
        <v>-7.955610894497786E-2</v>
      </c>
      <c r="D137" s="4">
        <f t="shared" si="13"/>
        <v>12.569744966934145</v>
      </c>
      <c r="E137" s="4">
        <f t="shared" si="14"/>
        <v>3.4994477287432803E-2</v>
      </c>
      <c r="F137" s="4">
        <f t="shared" si="15"/>
        <v>356.91885766428169</v>
      </c>
      <c r="G137" s="4">
        <f t="shared" si="16"/>
        <v>369.92929385264688</v>
      </c>
      <c r="H137" s="4">
        <f t="shared" si="17"/>
        <v>-13.010436188365103</v>
      </c>
    </row>
    <row r="138" spans="1:8" x14ac:dyDescent="0.3">
      <c r="A138" s="7">
        <f t="shared" si="19"/>
        <v>0.13500000000000037</v>
      </c>
      <c r="B138" s="7">
        <f t="shared" si="18"/>
        <v>0.13500000000000037</v>
      </c>
      <c r="C138" s="3">
        <f t="shared" si="12"/>
        <v>-7.2175823322359667E-2</v>
      </c>
      <c r="D138" s="4">
        <f t="shared" si="13"/>
        <v>13.855054975039067</v>
      </c>
      <c r="E138" s="4">
        <f t="shared" si="14"/>
        <v>3.7482795918414719E-2</v>
      </c>
      <c r="F138" s="4">
        <f t="shared" si="15"/>
        <v>367.7121413705799</v>
      </c>
      <c r="G138" s="4">
        <f t="shared" si="16"/>
        <v>379.66197374289408</v>
      </c>
      <c r="H138" s="4">
        <f t="shared" si="17"/>
        <v>-11.949832372314185</v>
      </c>
    </row>
    <row r="139" spans="1:8" x14ac:dyDescent="0.3">
      <c r="A139" s="7">
        <f t="shared" si="19"/>
        <v>0.14000000000000037</v>
      </c>
      <c r="B139" s="7">
        <f t="shared" si="18"/>
        <v>0.14000000000000037</v>
      </c>
      <c r="C139" s="3">
        <f t="shared" si="12"/>
        <v>-6.5480194309947212E-2</v>
      </c>
      <c r="D139" s="4">
        <f t="shared" si="13"/>
        <v>15.271793410791517</v>
      </c>
      <c r="E139" s="4">
        <f t="shared" si="14"/>
        <v>4.0228358311061752E-2</v>
      </c>
      <c r="F139" s="4">
        <f t="shared" si="15"/>
        <v>377.99984525593305</v>
      </c>
      <c r="G139" s="4">
        <f t="shared" si="16"/>
        <v>388.96766789603771</v>
      </c>
      <c r="H139" s="4">
        <f t="shared" si="17"/>
        <v>-10.967822640104664</v>
      </c>
    </row>
    <row r="140" spans="1:8" x14ac:dyDescent="0.3">
      <c r="A140" s="7">
        <f t="shared" si="19"/>
        <v>0.14500000000000038</v>
      </c>
      <c r="B140" s="7">
        <f t="shared" si="18"/>
        <v>0.14500000000000038</v>
      </c>
      <c r="C140" s="3">
        <f t="shared" si="12"/>
        <v>-5.9405707472409967E-2</v>
      </c>
      <c r="D140" s="4">
        <f t="shared" si="13"/>
        <v>16.833399391202168</v>
      </c>
      <c r="E140" s="4">
        <f t="shared" si="14"/>
        <v>4.3257208746607281E-2</v>
      </c>
      <c r="F140" s="4">
        <f t="shared" si="15"/>
        <v>387.7733716474566</v>
      </c>
      <c r="G140" s="4">
        <f t="shared" si="16"/>
        <v>397.83280508824487</v>
      </c>
      <c r="H140" s="4">
        <f t="shared" si="17"/>
        <v>-10.059433440788002</v>
      </c>
    </row>
    <row r="141" spans="1:8" x14ac:dyDescent="0.3">
      <c r="A141" s="7">
        <f t="shared" si="19"/>
        <v>0.15000000000000038</v>
      </c>
      <c r="B141" s="7">
        <f t="shared" si="18"/>
        <v>0.15000000000000038</v>
      </c>
      <c r="C141" s="3">
        <f t="shared" si="12"/>
        <v>-5.3894740501120399E-2</v>
      </c>
      <c r="D141" s="4">
        <f t="shared" si="13"/>
        <v>18.554686240287424</v>
      </c>
      <c r="E141" s="4">
        <f t="shared" si="14"/>
        <v>4.6598078763904136E-2</v>
      </c>
      <c r="F141" s="4">
        <f t="shared" si="15"/>
        <v>397.02906193886707</v>
      </c>
      <c r="G141" s="4">
        <f t="shared" si="16"/>
        <v>406.24901384774904</v>
      </c>
      <c r="H141" s="4">
        <f t="shared" si="17"/>
        <v>-9.2199519088817254</v>
      </c>
    </row>
    <row r="142" spans="1:8" x14ac:dyDescent="0.3">
      <c r="A142" s="7">
        <f t="shared" si="19"/>
        <v>0.15500000000000039</v>
      </c>
      <c r="B142" s="7">
        <f t="shared" si="18"/>
        <v>0.15500000000000039</v>
      </c>
      <c r="C142" s="3">
        <f t="shared" si="12"/>
        <v>-4.8895016611528827E-2</v>
      </c>
      <c r="D142" s="4">
        <f t="shared" si="13"/>
        <v>20.451982007594054</v>
      </c>
      <c r="E142" s="4">
        <f t="shared" si="14"/>
        <v>5.0282659705508444E-2</v>
      </c>
      <c r="F142" s="4">
        <f t="shared" si="15"/>
        <v>405.76785536957937</v>
      </c>
      <c r="G142" s="4">
        <f t="shared" si="16"/>
        <v>414.21276110541015</v>
      </c>
      <c r="H142" s="4">
        <f t="shared" si="17"/>
        <v>-8.444905735831016</v>
      </c>
    </row>
    <row r="143" spans="1:8" x14ac:dyDescent="0.3">
      <c r="A143" s="7">
        <f t="shared" si="19"/>
        <v>0.16000000000000039</v>
      </c>
      <c r="B143" s="7">
        <f t="shared" si="18"/>
        <v>0.16000000000000039</v>
      </c>
      <c r="C143" s="3">
        <f t="shared" si="12"/>
        <v>-4.435910864793903E-2</v>
      </c>
      <c r="D143" s="4">
        <f t="shared" si="13"/>
        <v>22.543284355341999</v>
      </c>
      <c r="E143" s="4">
        <f t="shared" si="14"/>
        <v>5.4345903340328218E-2</v>
      </c>
      <c r="F143" s="4">
        <f t="shared" si="15"/>
        <v>413.99487107243255</v>
      </c>
      <c r="G143" s="4">
        <f t="shared" si="16"/>
        <v>421.72491855670279</v>
      </c>
      <c r="H143" s="4">
        <f t="shared" si="17"/>
        <v>-7.7300474842702354</v>
      </c>
    </row>
    <row r="144" spans="1:8" x14ac:dyDescent="0.3">
      <c r="A144" s="7">
        <f t="shared" si="19"/>
        <v>0.1650000000000004</v>
      </c>
      <c r="B144" s="7">
        <f t="shared" si="18"/>
        <v>0.1650000000000004</v>
      </c>
      <c r="C144" s="3">
        <f t="shared" si="12"/>
        <v>-4.0243989191644791E-2</v>
      </c>
      <c r="D144" s="4">
        <f t="shared" si="13"/>
        <v>24.848431283437822</v>
      </c>
      <c r="E144" s="4">
        <f t="shared" si="14"/>
        <v>5.8826353414529416E-2</v>
      </c>
      <c r="F144" s="4">
        <f t="shared" si="15"/>
        <v>421.71893809958391</v>
      </c>
      <c r="G144" s="4">
        <f t="shared" si="16"/>
        <v>428.79028061522024</v>
      </c>
      <c r="H144" s="4">
        <f t="shared" si="17"/>
        <v>-7.0713425156362115</v>
      </c>
    </row>
    <row r="145" spans="1:8" x14ac:dyDescent="0.3">
      <c r="A145" s="7">
        <f t="shared" si="19"/>
        <v>0.1700000000000004</v>
      </c>
      <c r="B145" s="7">
        <f t="shared" si="18"/>
        <v>0.1700000000000004</v>
      </c>
      <c r="C145" s="3">
        <f t="shared" si="12"/>
        <v>-3.6510622404773464E-2</v>
      </c>
      <c r="D145" s="4">
        <f t="shared" si="13"/>
        <v>27.389289311848547</v>
      </c>
      <c r="E145" s="4">
        <f t="shared" si="14"/>
        <v>6.3766511275776552E-2</v>
      </c>
      <c r="F145" s="4">
        <f t="shared" si="15"/>
        <v>428.95209636213031</v>
      </c>
      <c r="G145" s="4">
        <f t="shared" si="16"/>
        <v>435.41705608636954</v>
      </c>
      <c r="H145" s="4">
        <f t="shared" si="17"/>
        <v>-6.4649597242390708</v>
      </c>
    </row>
    <row r="146" spans="1:8" x14ac:dyDescent="0.3">
      <c r="A146" s="7">
        <f t="shared" si="19"/>
        <v>0.17500000000000041</v>
      </c>
      <c r="B146" s="7">
        <f t="shared" si="18"/>
        <v>0.17500000000000041</v>
      </c>
      <c r="C146" s="3">
        <f t="shared" si="12"/>
        <v>-3.3123593738085509E-2</v>
      </c>
      <c r="D146" s="4">
        <f t="shared" si="13"/>
        <v>30.189960905425547</v>
      </c>
      <c r="E146" s="4">
        <f t="shared" si="14"/>
        <v>6.9213239039103036E-2</v>
      </c>
      <c r="F146" s="4">
        <f t="shared" si="15"/>
        <v>435.7090887575701</v>
      </c>
      <c r="G146" s="4">
        <f t="shared" si="16"/>
        <v>441.61635309258338</v>
      </c>
      <c r="H146" s="4">
        <f t="shared" si="17"/>
        <v>-5.9072643350133056</v>
      </c>
    </row>
    <row r="147" spans="1:8" x14ac:dyDescent="0.3">
      <c r="A147" s="7">
        <f t="shared" si="19"/>
        <v>0.18000000000000041</v>
      </c>
      <c r="B147" s="7">
        <f t="shared" si="18"/>
        <v>0.18000000000000041</v>
      </c>
      <c r="C147" s="3">
        <f t="shared" si="12"/>
        <v>-3.005077399015502E-2</v>
      </c>
      <c r="D147" s="4">
        <f t="shared" si="13"/>
        <v>33.277013108800844</v>
      </c>
      <c r="E147" s="4">
        <f t="shared" si="14"/>
        <v>7.5218204118824294E-2</v>
      </c>
      <c r="F147" s="4">
        <f t="shared" si="15"/>
        <v>442.00686156092661</v>
      </c>
      <c r="G147" s="4">
        <f t="shared" si="16"/>
        <v>447.40167367446077</v>
      </c>
      <c r="H147" s="4">
        <f t="shared" si="17"/>
        <v>-5.3948121135340958</v>
      </c>
    </row>
    <row r="148" spans="1:8" x14ac:dyDescent="0.3">
      <c r="A148" s="7">
        <f t="shared" si="19"/>
        <v>0.18500000000000041</v>
      </c>
      <c r="B148" s="7">
        <f t="shared" si="18"/>
        <v>0.18500000000000041</v>
      </c>
      <c r="C148" s="3">
        <f t="shared" si="12"/>
        <v>-2.7263014531211681E-2</v>
      </c>
      <c r="D148" s="4">
        <f t="shared" si="13"/>
        <v>36.679729560176263</v>
      </c>
      <c r="E148" s="4">
        <f t="shared" si="14"/>
        <v>8.1838369343303519E-2</v>
      </c>
      <c r="F148" s="4">
        <f t="shared" si="15"/>
        <v>447.86408673285916</v>
      </c>
      <c r="G148" s="4">
        <f t="shared" si="16"/>
        <v>452.78843117561115</v>
      </c>
      <c r="H148" s="4">
        <f t="shared" si="17"/>
        <v>-4.9243444427518517</v>
      </c>
    </row>
    <row r="149" spans="1:8" x14ac:dyDescent="0.3">
      <c r="A149" s="7">
        <f t="shared" si="19"/>
        <v>0.19000000000000042</v>
      </c>
      <c r="B149" s="7">
        <f t="shared" ref="B149:B180" si="20">A149-$B$13</f>
        <v>0.19000000000000042</v>
      </c>
      <c r="C149" s="3">
        <f t="shared" si="12"/>
        <v>-2.4733870800551217E-2</v>
      </c>
      <c r="D149" s="4">
        <f t="shared" si="13"/>
        <v>40.430388274596879</v>
      </c>
      <c r="E149" s="4">
        <f t="shared" si="14"/>
        <v>8.9136533301776774E-2</v>
      </c>
      <c r="F149" s="4">
        <f t="shared" si="15"/>
        <v>453.3007164077236</v>
      </c>
      <c r="G149" s="4">
        <f t="shared" si="16"/>
        <v>457.79350023849173</v>
      </c>
      <c r="H149" s="4">
        <f t="shared" si="17"/>
        <v>-4.4927838307677046</v>
      </c>
    </row>
    <row r="150" spans="1:8" x14ac:dyDescent="0.3">
      <c r="A150" s="7">
        <f t="shared" ref="A150:A181" si="21">A149+0.005</f>
        <v>0.19500000000000042</v>
      </c>
      <c r="B150" s="7">
        <f t="shared" si="20"/>
        <v>0.19500000000000042</v>
      </c>
      <c r="C150" s="3">
        <f t="shared" ref="C150:C201" si="22">-EXP(-$B$15*B150/$B$10)</f>
        <v>-2.2439351454623259E-2</v>
      </c>
      <c r="D150" s="4">
        <f t="shared" ref="D150:D201" si="23">EXP($D$15*B150/$B$10)</f>
        <v>44.564567831748384</v>
      </c>
      <c r="E150" s="4">
        <f t="shared" ref="E150:E201" si="24">1/$D$16+C150/$F$16+D150/$F$17</f>
        <v>9.718192604894281E-2</v>
      </c>
      <c r="F150" s="4">
        <f t="shared" ref="F150:F201" si="25">(C150+D150)/E150</f>
        <v>458.33757665866216</v>
      </c>
      <c r="G150" s="4">
        <f t="shared" ref="G150:G201" si="26">(1-F150/$F$17)*$D$16*D150</f>
        <v>462.43480617850537</v>
      </c>
      <c r="H150" s="4">
        <f t="shared" ref="H150:H201" si="27">(1-F150/$F$16)*$D$16*C150</f>
        <v>-4.0972295198435544</v>
      </c>
    </row>
    <row r="151" spans="1:8" x14ac:dyDescent="0.3">
      <c r="A151" s="7">
        <f t="shared" si="21"/>
        <v>0.20000000000000043</v>
      </c>
      <c r="B151" s="7">
        <f t="shared" si="20"/>
        <v>0.20000000000000043</v>
      </c>
      <c r="C151" s="3">
        <f t="shared" si="22"/>
        <v>-2.03576907862267E-2</v>
      </c>
      <c r="D151" s="4">
        <f t="shared" si="23"/>
        <v>49.12148487276194</v>
      </c>
      <c r="E151" s="4">
        <f t="shared" si="24"/>
        <v>0.10605086581814473</v>
      </c>
      <c r="F151" s="4">
        <f t="shared" si="25"/>
        <v>462.99600482445828</v>
      </c>
      <c r="G151" s="4">
        <f t="shared" si="26"/>
        <v>466.73095778763155</v>
      </c>
      <c r="H151" s="4">
        <f t="shared" si="27"/>
        <v>-3.7349529631734089</v>
      </c>
    </row>
    <row r="152" spans="1:8" x14ac:dyDescent="0.3">
      <c r="A152" s="7">
        <f t="shared" si="21"/>
        <v>0.20500000000000043</v>
      </c>
      <c r="B152" s="7">
        <f t="shared" si="20"/>
        <v>0.20500000000000043</v>
      </c>
      <c r="C152" s="3">
        <f t="shared" si="22"/>
        <v>-1.8469142255991177E-2</v>
      </c>
      <c r="D152" s="4">
        <f t="shared" si="23"/>
        <v>54.144366107506244</v>
      </c>
      <c r="E152" s="4">
        <f t="shared" si="24"/>
        <v>0.1158274829726952</v>
      </c>
      <c r="F152" s="4">
        <f t="shared" si="25"/>
        <v>467.2975322964561</v>
      </c>
      <c r="G152" s="4">
        <f t="shared" si="26"/>
        <v>470.70092531585976</v>
      </c>
      <c r="H152" s="4">
        <f t="shared" si="27"/>
        <v>-3.4033930194035094</v>
      </c>
    </row>
    <row r="153" spans="1:8" x14ac:dyDescent="0.3">
      <c r="A153" s="7">
        <f t="shared" si="21"/>
        <v>0.21000000000000044</v>
      </c>
      <c r="B153" s="7">
        <f t="shared" si="20"/>
        <v>0.21000000000000044</v>
      </c>
      <c r="C153" s="3">
        <f t="shared" si="22"/>
        <v>-1.6755791177593748E-2</v>
      </c>
      <c r="D153" s="4">
        <f t="shared" si="23"/>
        <v>59.680858361210923</v>
      </c>
      <c r="E153" s="4">
        <f t="shared" si="24"/>
        <v>0.12660451806271467</v>
      </c>
      <c r="F153" s="4">
        <f t="shared" si="25"/>
        <v>471.26361272887743</v>
      </c>
      <c r="G153" s="4">
        <f t="shared" si="26"/>
        <v>474.36376351284474</v>
      </c>
      <c r="H153" s="4">
        <f t="shared" si="27"/>
        <v>-3.1001507839674991</v>
      </c>
    </row>
    <row r="154" spans="1:8" x14ac:dyDescent="0.3">
      <c r="A154" s="7">
        <f t="shared" si="21"/>
        <v>0.21500000000000044</v>
      </c>
      <c r="B154" s="7">
        <f t="shared" si="20"/>
        <v>0.21500000000000044</v>
      </c>
      <c r="C154" s="3">
        <f t="shared" si="22"/>
        <v>-1.5201384779851064E-2</v>
      </c>
      <c r="D154" s="4">
        <f t="shared" si="23"/>
        <v>65.783480550105352</v>
      </c>
      <c r="E154" s="4">
        <f t="shared" si="24"/>
        <v>0.1384842015578141</v>
      </c>
      <c r="F154" s="4">
        <f t="shared" si="25"/>
        <v>474.91539414240469</v>
      </c>
      <c r="G154" s="4">
        <f t="shared" si="26"/>
        <v>477.73837817329462</v>
      </c>
      <c r="H154" s="4">
        <f t="shared" si="27"/>
        <v>-2.8229840308896264</v>
      </c>
    </row>
    <row r="155" spans="1:8" x14ac:dyDescent="0.3">
      <c r="A155" s="7">
        <f t="shared" si="21"/>
        <v>0.22000000000000045</v>
      </c>
      <c r="B155" s="7">
        <f t="shared" si="20"/>
        <v>0.22000000000000045</v>
      </c>
      <c r="C155" s="3">
        <f t="shared" si="22"/>
        <v>-1.3791178033663741E-2</v>
      </c>
      <c r="D155" s="4">
        <f t="shared" si="23"/>
        <v>72.510121873493176</v>
      </c>
      <c r="E155" s="4">
        <f t="shared" si="24"/>
        <v>0.15157922360072651</v>
      </c>
      <c r="F155" s="4">
        <f t="shared" si="25"/>
        <v>478.27353230427838</v>
      </c>
      <c r="G155" s="4">
        <f t="shared" si="26"/>
        <v>480.84333358395838</v>
      </c>
      <c r="H155" s="4">
        <f t="shared" si="27"/>
        <v>-2.5698012796798309</v>
      </c>
    </row>
    <row r="156" spans="1:8" x14ac:dyDescent="0.3">
      <c r="A156" s="7">
        <f t="shared" si="21"/>
        <v>0.22500000000000045</v>
      </c>
      <c r="B156" s="7">
        <f t="shared" si="20"/>
        <v>0.22500000000000045</v>
      </c>
      <c r="C156" s="3">
        <f t="shared" si="22"/>
        <v>-1.2511793781334227E-2</v>
      </c>
      <c r="D156" s="4">
        <f t="shared" si="23"/>
        <v>79.924590948090454</v>
      </c>
      <c r="E156" s="4">
        <f t="shared" si="24"/>
        <v>0.16601380298092702</v>
      </c>
      <c r="F156" s="4">
        <f t="shared" si="25"/>
        <v>481.35804203876984</v>
      </c>
      <c r="G156" s="4">
        <f t="shared" si="26"/>
        <v>483.69669756956586</v>
      </c>
      <c r="H156" s="4">
        <f t="shared" si="27"/>
        <v>-2.3386555307952186</v>
      </c>
    </row>
    <row r="157" spans="1:8" x14ac:dyDescent="0.3">
      <c r="A157" s="7">
        <f t="shared" si="21"/>
        <v>0.23000000000000045</v>
      </c>
      <c r="B157" s="7">
        <f t="shared" si="20"/>
        <v>0.23000000000000045</v>
      </c>
      <c r="C157" s="3">
        <f t="shared" si="22"/>
        <v>-1.1351095841451215E-2</v>
      </c>
      <c r="D157" s="4">
        <f t="shared" si="23"/>
        <v>88.097221093690635</v>
      </c>
      <c r="E157" s="4">
        <f t="shared" si="24"/>
        <v>0.18192486546847644</v>
      </c>
      <c r="F157" s="4">
        <f t="shared" si="25"/>
        <v>484.18818269299487</v>
      </c>
      <c r="G157" s="4">
        <f t="shared" si="26"/>
        <v>486.31592042468429</v>
      </c>
      <c r="H157" s="4">
        <f t="shared" si="27"/>
        <v>-2.1277377316894794</v>
      </c>
    </row>
    <row r="158" spans="1:8" x14ac:dyDescent="0.3">
      <c r="A158" s="7">
        <f t="shared" si="21"/>
        <v>0.23500000000000046</v>
      </c>
      <c r="B158" s="7">
        <f t="shared" si="20"/>
        <v>0.23500000000000046</v>
      </c>
      <c r="C158" s="3">
        <f t="shared" si="22"/>
        <v>-1.0298073885619227E-2</v>
      </c>
      <c r="D158" s="4">
        <f t="shared" si="23"/>
        <v>97.105537511869343</v>
      </c>
      <c r="E158" s="4">
        <f t="shared" si="24"/>
        <v>0.19946334268571106</v>
      </c>
      <c r="F158" s="4">
        <f t="shared" si="25"/>
        <v>486.7823737967434</v>
      </c>
      <c r="G158" s="4">
        <f t="shared" si="26"/>
        <v>488.71774384236829</v>
      </c>
      <c r="H158" s="4">
        <f t="shared" si="27"/>
        <v>-1.9353700456240881</v>
      </c>
    </row>
    <row r="159" spans="1:8" x14ac:dyDescent="0.3">
      <c r="A159" s="7">
        <f t="shared" si="21"/>
        <v>0.24000000000000046</v>
      </c>
      <c r="B159" s="7">
        <f t="shared" si="20"/>
        <v>0.24000000000000046</v>
      </c>
      <c r="C159" s="3">
        <f t="shared" si="22"/>
        <v>-9.3427389949792099E-3</v>
      </c>
      <c r="D159" s="4">
        <f t="shared" si="23"/>
        <v>107.03499268655587</v>
      </c>
      <c r="E159" s="4">
        <f t="shared" si="24"/>
        <v>0.21879560383781613</v>
      </c>
      <c r="F159" s="4">
        <f t="shared" si="25"/>
        <v>489.15813695641918</v>
      </c>
      <c r="G159" s="4">
        <f t="shared" si="26"/>
        <v>490.918135955433</v>
      </c>
      <c r="H159" s="4">
        <f t="shared" si="27"/>
        <v>-1.7599989990145375</v>
      </c>
    </row>
    <row r="160" spans="1:8" x14ac:dyDescent="0.3">
      <c r="A160" s="7">
        <f t="shared" si="21"/>
        <v>0.24500000000000047</v>
      </c>
      <c r="B160" s="7">
        <f t="shared" si="20"/>
        <v>0.24500000000000047</v>
      </c>
      <c r="C160" s="3">
        <f t="shared" si="22"/>
        <v>-8.4760289057740253E-3</v>
      </c>
      <c r="D160" s="4">
        <f t="shared" si="23"/>
        <v>117.97977698244773</v>
      </c>
      <c r="E160" s="4">
        <f t="shared" si="24"/>
        <v>0.24010503388361468</v>
      </c>
      <c r="F160" s="4">
        <f t="shared" si="25"/>
        <v>491.33206016299431</v>
      </c>
      <c r="G160" s="4">
        <f t="shared" si="26"/>
        <v>492.93224874479824</v>
      </c>
      <c r="H160" s="4">
        <f t="shared" si="27"/>
        <v>-1.6001885818036243</v>
      </c>
    </row>
    <row r="161" spans="1:8" x14ac:dyDescent="0.3">
      <c r="A161" s="7">
        <f t="shared" si="21"/>
        <v>0.25000000000000044</v>
      </c>
      <c r="B161" s="7">
        <f t="shared" si="20"/>
        <v>0.25000000000000044</v>
      </c>
      <c r="C161" s="3">
        <f t="shared" si="22"/>
        <v>-7.68972204512246E-3</v>
      </c>
      <c r="D161" s="4">
        <f t="shared" si="23"/>
        <v>130.04371213056959</v>
      </c>
      <c r="E161" s="4">
        <f t="shared" si="24"/>
        <v>0.26359377311703042</v>
      </c>
      <c r="F161" s="4">
        <f t="shared" si="25"/>
        <v>493.31978092969234</v>
      </c>
      <c r="G161" s="4">
        <f t="shared" si="26"/>
        <v>494.77439430033201</v>
      </c>
      <c r="H161" s="4">
        <f t="shared" si="27"/>
        <v>-1.4546133706400075</v>
      </c>
    </row>
    <row r="162" spans="1:8" x14ac:dyDescent="0.3">
      <c r="A162" s="7">
        <f t="shared" si="21"/>
        <v>0.25500000000000045</v>
      </c>
      <c r="B162" s="7">
        <f t="shared" si="20"/>
        <v>0.25500000000000045</v>
      </c>
      <c r="C162" s="3">
        <f t="shared" si="22"/>
        <v>-6.9763595415490648E-3</v>
      </c>
      <c r="D162" s="4">
        <f t="shared" si="23"/>
        <v>143.34123607653902</v>
      </c>
      <c r="E162" s="4">
        <f t="shared" si="24"/>
        <v>0.28948463466081442</v>
      </c>
      <c r="F162" s="4">
        <f t="shared" si="25"/>
        <v>495.13598497184648</v>
      </c>
      <c r="G162" s="4">
        <f t="shared" si="26"/>
        <v>496.45803670954268</v>
      </c>
      <c r="H162" s="4">
        <f t="shared" si="27"/>
        <v>-1.3220517376969887</v>
      </c>
    </row>
    <row r="163" spans="1:8" x14ac:dyDescent="0.3">
      <c r="A163" s="7">
        <f t="shared" si="21"/>
        <v>0.26000000000000045</v>
      </c>
      <c r="B163" s="7">
        <f t="shared" si="20"/>
        <v>0.26000000000000045</v>
      </c>
      <c r="C163" s="3">
        <f t="shared" si="22"/>
        <v>-6.3291744704652196E-3</v>
      </c>
      <c r="D163" s="4">
        <f t="shared" si="23"/>
        <v>157.99848853376545</v>
      </c>
      <c r="E163" s="4">
        <f t="shared" si="24"/>
        <v>0.31802321806179401</v>
      </c>
      <c r="F163" s="4">
        <f t="shared" si="25"/>
        <v>496.79441747110445</v>
      </c>
      <c r="G163" s="4">
        <f t="shared" si="26"/>
        <v>497.9957966708609</v>
      </c>
      <c r="H163" s="4">
        <f t="shared" si="27"/>
        <v>-1.2013791997557413</v>
      </c>
    </row>
    <row r="164" spans="1:8" x14ac:dyDescent="0.3">
      <c r="A164" s="7">
        <f t="shared" si="21"/>
        <v>0.26500000000000046</v>
      </c>
      <c r="B164" s="7">
        <f t="shared" si="20"/>
        <v>0.26500000000000046</v>
      </c>
      <c r="C164" s="3">
        <f t="shared" si="22"/>
        <v>-5.742027663427152E-3</v>
      </c>
      <c r="D164" s="4">
        <f t="shared" si="23"/>
        <v>174.15450753909221</v>
      </c>
      <c r="E164" s="4">
        <f t="shared" si="24"/>
        <v>0.34948023903711617</v>
      </c>
      <c r="F164" s="4">
        <f t="shared" si="25"/>
        <v>498.30790430738347</v>
      </c>
      <c r="G164" s="4">
        <f t="shared" si="26"/>
        <v>499.39946626082326</v>
      </c>
      <c r="H164" s="4">
        <f t="shared" si="27"/>
        <v>-1.0915619534392931</v>
      </c>
    </row>
    <row r="165" spans="1:8" x14ac:dyDescent="0.3">
      <c r="A165" s="7">
        <f t="shared" si="21"/>
        <v>0.27000000000000046</v>
      </c>
      <c r="B165" s="7">
        <f t="shared" si="20"/>
        <v>0.27000000000000046</v>
      </c>
      <c r="C165" s="3">
        <f t="shared" si="22"/>
        <v>-5.2093494722605096E-3</v>
      </c>
      <c r="D165" s="4">
        <f t="shared" si="23"/>
        <v>191.96254836135361</v>
      </c>
      <c r="E165" s="4">
        <f t="shared" si="24"/>
        <v>0.38415409747135082</v>
      </c>
      <c r="F165" s="4">
        <f t="shared" si="25"/>
        <v>499.68838097892996</v>
      </c>
      <c r="G165" s="4">
        <f t="shared" si="26"/>
        <v>500.68003161269564</v>
      </c>
      <c r="H165" s="4">
        <f t="shared" si="27"/>
        <v>-0.99165063376430329</v>
      </c>
    </row>
    <row r="166" spans="1:8" x14ac:dyDescent="0.3">
      <c r="A166" s="7">
        <f t="shared" si="21"/>
        <v>0.27500000000000047</v>
      </c>
      <c r="B166" s="7">
        <f t="shared" si="20"/>
        <v>0.27500000000000047</v>
      </c>
      <c r="C166" s="3">
        <f t="shared" si="22"/>
        <v>-4.7260869356285555E-3</v>
      </c>
      <c r="D166" s="4">
        <f t="shared" si="23"/>
        <v>211.59153727395471</v>
      </c>
      <c r="E166" s="4">
        <f t="shared" si="24"/>
        <v>0.42237370802436042</v>
      </c>
      <c r="F166" s="4">
        <f t="shared" si="25"/>
        <v>500.94692725243169</v>
      </c>
      <c r="G166" s="4">
        <f t="shared" si="26"/>
        <v>501.84770157729122</v>
      </c>
      <c r="H166" s="4">
        <f t="shared" si="27"/>
        <v>-0.90077432485935849</v>
      </c>
    </row>
    <row r="167" spans="1:8" x14ac:dyDescent="0.3">
      <c r="A167" s="7">
        <f t="shared" si="21"/>
        <v>0.28000000000000047</v>
      </c>
      <c r="B167" s="7">
        <f t="shared" si="20"/>
        <v>0.28000000000000047</v>
      </c>
      <c r="C167" s="3">
        <f t="shared" si="22"/>
        <v>-4.2876558468684656E-3</v>
      </c>
      <c r="D167" s="4">
        <f t="shared" si="23"/>
        <v>233.22767398189396</v>
      </c>
      <c r="E167" s="4">
        <f t="shared" si="24"/>
        <v>0.46450162020095187</v>
      </c>
      <c r="F167" s="4">
        <f t="shared" si="25"/>
        <v>502.09380588414393</v>
      </c>
      <c r="G167" s="4">
        <f t="shared" si="26"/>
        <v>502.91194072817518</v>
      </c>
      <c r="H167" s="4">
        <f t="shared" si="27"/>
        <v>-0.81813484403094483</v>
      </c>
    </row>
    <row r="168" spans="1:8" x14ac:dyDescent="0.3">
      <c r="A168" s="7">
        <f t="shared" si="21"/>
        <v>0.28500000000000048</v>
      </c>
      <c r="B168" s="7">
        <f t="shared" si="20"/>
        <v>0.28500000000000048</v>
      </c>
      <c r="C168" s="3">
        <f t="shared" si="22"/>
        <v>-3.8898972684133083E-3</v>
      </c>
      <c r="D168" s="4">
        <f t="shared" si="23"/>
        <v>257.0761979037818</v>
      </c>
      <c r="E168" s="4">
        <f t="shared" si="24"/>
        <v>0.51093745747915698</v>
      </c>
      <c r="F168" s="4">
        <f t="shared" si="25"/>
        <v>503.13850402522172</v>
      </c>
      <c r="G168" s="4">
        <f t="shared" si="26"/>
        <v>503.8815053387118</v>
      </c>
      <c r="H168" s="4">
        <f t="shared" si="27"/>
        <v>-0.74300131348709775</v>
      </c>
    </row>
    <row r="169" spans="1:8" x14ac:dyDescent="0.3">
      <c r="A169" s="7">
        <f t="shared" si="21"/>
        <v>0.29000000000000048</v>
      </c>
      <c r="B169" s="7">
        <f t="shared" si="20"/>
        <v>0.29000000000000048</v>
      </c>
      <c r="C169" s="3">
        <f t="shared" si="22"/>
        <v>-3.5290380802975641E-3</v>
      </c>
      <c r="D169" s="4">
        <f t="shared" si="23"/>
        <v>283.36333506372398</v>
      </c>
      <c r="E169" s="4">
        <f t="shared" si="24"/>
        <v>0.56212170812055007</v>
      </c>
      <c r="F169" s="4">
        <f t="shared" si="25"/>
        <v>504.08977616796761</v>
      </c>
      <c r="G169" s="4">
        <f t="shared" si="26"/>
        <v>504.76448119598189</v>
      </c>
      <c r="H169" s="4">
        <f t="shared" si="27"/>
        <v>-0.6747050280209429</v>
      </c>
    </row>
    <row r="170" spans="1:8" x14ac:dyDescent="0.3">
      <c r="A170" s="7">
        <f t="shared" si="21"/>
        <v>0.29500000000000048</v>
      </c>
      <c r="B170" s="7">
        <f t="shared" si="20"/>
        <v>0.29500000000000048</v>
      </c>
      <c r="C170" s="3">
        <f t="shared" si="22"/>
        <v>-3.2016551885110213E-3</v>
      </c>
      <c r="D170" s="4">
        <f t="shared" si="23"/>
        <v>312.33844406119988</v>
      </c>
      <c r="E170" s="4">
        <f t="shared" si="24"/>
        <v>0.61853990362206401</v>
      </c>
      <c r="F170" s="4">
        <f t="shared" si="25"/>
        <v>504.95568770426866</v>
      </c>
      <c r="G170" s="4">
        <f t="shared" si="26"/>
        <v>505.56832232608775</v>
      </c>
      <c r="H170" s="4">
        <f t="shared" si="27"/>
        <v>-0.6126346218212726</v>
      </c>
    </row>
    <row r="171" spans="1:8" x14ac:dyDescent="0.3">
      <c r="A171" s="7">
        <f t="shared" si="21"/>
        <v>0.30000000000000049</v>
      </c>
      <c r="B171" s="7">
        <f t="shared" si="20"/>
        <v>0.30000000000000049</v>
      </c>
      <c r="C171" s="3">
        <f t="shared" si="22"/>
        <v>-2.9046430536831228E-3</v>
      </c>
      <c r="D171" s="4">
        <f t="shared" si="23"/>
        <v>344.2763814755096</v>
      </c>
      <c r="E171" s="4">
        <f t="shared" si="24"/>
        <v>0.68072722444590772</v>
      </c>
      <c r="F171" s="4">
        <f t="shared" si="25"/>
        <v>505.74365835402654</v>
      </c>
      <c r="G171" s="4">
        <f t="shared" si="26"/>
        <v>506.2998898873152</v>
      </c>
      <c r="H171" s="4">
        <f t="shared" si="27"/>
        <v>-0.55623153328448882</v>
      </c>
    </row>
    <row r="172" spans="1:8" x14ac:dyDescent="0.3">
      <c r="A172" s="7">
        <f t="shared" si="21"/>
        <v>0.30500000000000049</v>
      </c>
      <c r="B172" s="7">
        <f t="shared" si="20"/>
        <v>0.30500000000000049</v>
      </c>
      <c r="C172" s="3">
        <f t="shared" si="22"/>
        <v>-2.6351842320763313E-3</v>
      </c>
      <c r="D172" s="4">
        <f t="shared" si="23"/>
        <v>379.48010914290933</v>
      </c>
      <c r="E172" s="4">
        <f t="shared" si="24"/>
        <v>0.74927357671733419</v>
      </c>
      <c r="F172" s="4">
        <f t="shared" si="25"/>
        <v>506.46050488156521</v>
      </c>
      <c r="G172" s="4">
        <f t="shared" si="26"/>
        <v>506.96549064476113</v>
      </c>
      <c r="H172" s="4">
        <f t="shared" si="27"/>
        <v>-0.50498576319497923</v>
      </c>
    </row>
    <row r="173" spans="1:8" x14ac:dyDescent="0.3">
      <c r="A173" s="7">
        <f t="shared" si="21"/>
        <v>0.3100000000000005</v>
      </c>
      <c r="B173" s="7">
        <f t="shared" si="20"/>
        <v>0.3100000000000005</v>
      </c>
      <c r="C173" s="3">
        <f t="shared" si="22"/>
        <v>-2.3907226494416928E-3</v>
      </c>
      <c r="D173" s="4">
        <f t="shared" si="23"/>
        <v>418.28356803894872</v>
      </c>
      <c r="E173" s="4">
        <f t="shared" si="24"/>
        <v>0.82482918804758265</v>
      </c>
      <c r="F173" s="4">
        <f t="shared" si="25"/>
        <v>507.11248265400798</v>
      </c>
      <c r="G173" s="4">
        <f t="shared" si="26"/>
        <v>507.5709145728631</v>
      </c>
      <c r="H173" s="4">
        <f t="shared" si="27"/>
        <v>-0.45843191884716233</v>
      </c>
    </row>
    <row r="174" spans="1:8" x14ac:dyDescent="0.3">
      <c r="A174" s="7">
        <f t="shared" si="21"/>
        <v>0.3150000000000005</v>
      </c>
      <c r="B174" s="7">
        <f t="shared" si="20"/>
        <v>0.3150000000000005</v>
      </c>
      <c r="C174" s="3">
        <f t="shared" si="22"/>
        <v>-2.1689393542136024E-3</v>
      </c>
      <c r="D174" s="4">
        <f t="shared" si="23"/>
        <v>461.0548460275287</v>
      </c>
      <c r="E174" s="4">
        <f t="shared" si="24"/>
        <v>0.90811077556372122</v>
      </c>
      <c r="F174" s="4">
        <f t="shared" si="25"/>
        <v>507.705325709818</v>
      </c>
      <c r="G174" s="4">
        <f t="shared" si="26"/>
        <v>508.12147124433818</v>
      </c>
      <c r="H174" s="4">
        <f t="shared" si="27"/>
        <v>-0.41614553452246184</v>
      </c>
    </row>
    <row r="175" spans="1:8" x14ac:dyDescent="0.3">
      <c r="A175" s="7">
        <f t="shared" si="21"/>
        <v>0.32000000000000051</v>
      </c>
      <c r="B175" s="7">
        <f t="shared" si="20"/>
        <v>0.32000000000000051</v>
      </c>
      <c r="C175" s="3">
        <f t="shared" si="22"/>
        <v>-1.9677305200396697E-3</v>
      </c>
      <c r="D175" s="4">
        <f t="shared" si="23"/>
        <v>508.19966952580467</v>
      </c>
      <c r="E175" s="4">
        <f t="shared" si="24"/>
        <v>0.99990834465504341</v>
      </c>
      <c r="F175" s="4">
        <f t="shared" si="25"/>
        <v>508.2442851005577</v>
      </c>
      <c r="G175" s="4">
        <f t="shared" si="26"/>
        <v>508.62202475768908</v>
      </c>
      <c r="H175" s="4">
        <f t="shared" si="27"/>
        <v>-0.37773965712697594</v>
      </c>
    </row>
    <row r="176" spans="1:8" x14ac:dyDescent="0.3">
      <c r="A176" s="7">
        <f t="shared" si="21"/>
        <v>0.32500000000000051</v>
      </c>
      <c r="B176" s="7">
        <f t="shared" si="20"/>
        <v>0.32500000000000051</v>
      </c>
      <c r="C176" s="3">
        <f t="shared" si="22"/>
        <v>-1.7851874889786656E-3</v>
      </c>
      <c r="D176" s="4">
        <f t="shared" si="23"/>
        <v>560.16525220671144</v>
      </c>
      <c r="E176" s="4">
        <f t="shared" si="24"/>
        <v>1.1010926829286192</v>
      </c>
      <c r="F176" s="4">
        <f t="shared" si="25"/>
        <v>508.73416534685697</v>
      </c>
      <c r="G176" s="4">
        <f t="shared" si="26"/>
        <v>509.0770270315075</v>
      </c>
      <c r="H176" s="4">
        <f t="shared" si="27"/>
        <v>-0.34286168466148181</v>
      </c>
    </row>
    <row r="177" spans="1:8" x14ac:dyDescent="0.3">
      <c r="A177" s="7">
        <f t="shared" si="21"/>
        <v>0.33000000000000052</v>
      </c>
      <c r="B177" s="7">
        <f t="shared" si="20"/>
        <v>0.33000000000000052</v>
      </c>
      <c r="C177" s="3">
        <f t="shared" si="22"/>
        <v>-1.6195786660572326E-3</v>
      </c>
      <c r="D177" s="4">
        <f t="shared" si="23"/>
        <v>617.44453724772768</v>
      </c>
      <c r="E177" s="4">
        <f t="shared" si="24"/>
        <v>1.2126236204613274</v>
      </c>
      <c r="F177" s="4">
        <f t="shared" si="25"/>
        <v>509.17935891283668</v>
      </c>
      <c r="G177" s="4">
        <f t="shared" si="26"/>
        <v>509.49054935728361</v>
      </c>
      <c r="H177" s="4">
        <f t="shared" si="27"/>
        <v>-0.31119044446029764</v>
      </c>
    </row>
    <row r="178" spans="1:8" x14ac:dyDescent="0.3">
      <c r="A178" s="7">
        <f t="shared" si="21"/>
        <v>0.33500000000000052</v>
      </c>
      <c r="B178" s="7">
        <f t="shared" si="20"/>
        <v>0.33500000000000052</v>
      </c>
      <c r="C178" s="3">
        <f t="shared" si="22"/>
        <v>-1.4693330934379353E-3</v>
      </c>
      <c r="D178" s="4">
        <f t="shared" si="23"/>
        <v>680.580873367663</v>
      </c>
      <c r="E178" s="4">
        <f t="shared" si="24"/>
        <v>1.3355591347047482</v>
      </c>
      <c r="F178" s="4">
        <f t="shared" si="25"/>
        <v>509.58387865395804</v>
      </c>
      <c r="G178" s="4">
        <f t="shared" si="26"/>
        <v>509.86631215168239</v>
      </c>
      <c r="H178" s="4">
        <f t="shared" si="27"/>
        <v>-0.2824334977314093</v>
      </c>
    </row>
    <row r="179" spans="1:8" x14ac:dyDescent="0.3">
      <c r="A179" s="7">
        <f t="shared" si="21"/>
        <v>0.34000000000000052</v>
      </c>
      <c r="B179" s="7">
        <f t="shared" si="20"/>
        <v>0.34000000000000052</v>
      </c>
      <c r="C179" s="3">
        <f t="shared" si="22"/>
        <v>-1.3330255483839533E-3</v>
      </c>
      <c r="D179" s="4">
        <f t="shared" si="23"/>
        <v>750.17316900813705</v>
      </c>
      <c r="E179" s="4">
        <f t="shared" si="24"/>
        <v>1.4710653864116274</v>
      </c>
      <c r="F179" s="4">
        <f t="shared" si="25"/>
        <v>509.95138823331587</v>
      </c>
      <c r="G179" s="4">
        <f t="shared" si="26"/>
        <v>510.20771289010736</v>
      </c>
      <c r="H179" s="4">
        <f t="shared" si="27"/>
        <v>-0.25632465679620864</v>
      </c>
    </row>
    <row r="180" spans="1:8" x14ac:dyDescent="0.3">
      <c r="A180" s="7">
        <f t="shared" si="21"/>
        <v>0.34500000000000053</v>
      </c>
      <c r="B180" s="7">
        <f t="shared" si="20"/>
        <v>0.34500000000000053</v>
      </c>
      <c r="C180" s="3">
        <f t="shared" si="22"/>
        <v>-1.2093630236603655E-3</v>
      </c>
      <c r="D180" s="4">
        <f t="shared" si="23"/>
        <v>826.88157355209296</v>
      </c>
      <c r="E180" s="4">
        <f t="shared" si="24"/>
        <v>1.6204277817842749</v>
      </c>
      <c r="F180" s="4">
        <f t="shared" si="25"/>
        <v>510.28523053250797</v>
      </c>
      <c r="G180" s="4">
        <f t="shared" si="26"/>
        <v>510.51785223402936</v>
      </c>
      <c r="H180" s="4">
        <f t="shared" si="27"/>
        <v>-0.2326217015095593</v>
      </c>
    </row>
    <row r="181" spans="1:8" x14ac:dyDescent="0.3">
      <c r="A181" s="7">
        <f t="shared" si="21"/>
        <v>0.35000000000000053</v>
      </c>
      <c r="B181" s="7">
        <f t="shared" ref="B181:B201" si="28">A181-$B$13</f>
        <v>0.35000000000000053</v>
      </c>
      <c r="C181" s="3">
        <f t="shared" si="22"/>
        <v>-1.0971724621257435E-3</v>
      </c>
      <c r="D181" s="4">
        <f t="shared" si="23"/>
        <v>911.43373947111797</v>
      </c>
      <c r="E181" s="4">
        <f t="shared" si="24"/>
        <v>1.7850631657799179</v>
      </c>
      <c r="F181" s="4">
        <f t="shared" si="25"/>
        <v>510.58845410685444</v>
      </c>
      <c r="G181" s="4">
        <f t="shared" si="26"/>
        <v>510.79955838843932</v>
      </c>
      <c r="H181" s="4">
        <f t="shared" si="27"/>
        <v>-0.21110428159321762</v>
      </c>
    </row>
    <row r="182" spans="1:8" x14ac:dyDescent="0.3">
      <c r="A182" s="7">
        <f t="shared" ref="A182:A201" si="29">A181+0.005</f>
        <v>0.35500000000000054</v>
      </c>
      <c r="B182" s="7">
        <f t="shared" si="28"/>
        <v>0.35500000000000054</v>
      </c>
      <c r="C182" s="3">
        <f t="shared" si="22"/>
        <v>-9.9538962916492714E-4</v>
      </c>
      <c r="D182" s="4">
        <f t="shared" si="23"/>
        <v>1004.6317248040255</v>
      </c>
      <c r="E182" s="4">
        <f t="shared" si="24"/>
        <v>1.9665332622381719</v>
      </c>
      <c r="F182" s="4">
        <f t="shared" si="25"/>
        <v>510.86383775222561</v>
      </c>
      <c r="G182" s="4">
        <f t="shared" si="26"/>
        <v>511.05540974421388</v>
      </c>
      <c r="H182" s="4">
        <f t="shared" si="27"/>
        <v>-0.19157199199811772</v>
      </c>
    </row>
    <row r="183" spans="1:8" x14ac:dyDescent="0.3">
      <c r="A183" s="7">
        <f t="shared" si="29"/>
        <v>0.36000000000000054</v>
      </c>
      <c r="B183" s="7">
        <f t="shared" si="28"/>
        <v>0.36000000000000054</v>
      </c>
      <c r="C183" s="3">
        <f t="shared" si="22"/>
        <v>-9.0304901740738235E-4</v>
      </c>
      <c r="D183" s="4">
        <f t="shared" si="23"/>
        <v>1107.3596014432972</v>
      </c>
      <c r="E183" s="4">
        <f t="shared" si="24"/>
        <v>2.1665594883230628</v>
      </c>
      <c r="F183" s="4">
        <f t="shared" si="25"/>
        <v>511.11391326318289</v>
      </c>
      <c r="G183" s="4">
        <f t="shared" si="26"/>
        <v>511.28775587206701</v>
      </c>
      <c r="H183" s="4">
        <f t="shared" si="27"/>
        <v>-0.17384260889013903</v>
      </c>
    </row>
    <row r="184" spans="1:8" x14ac:dyDescent="0.3">
      <c r="A184" s="7">
        <f t="shared" si="29"/>
        <v>0.36500000000000055</v>
      </c>
      <c r="B184" s="7">
        <f t="shared" si="28"/>
        <v>0.36500000000000055</v>
      </c>
      <c r="C184" s="3">
        <f t="shared" si="22"/>
        <v>-8.1927468796775876E-4</v>
      </c>
      <c r="D184" s="4">
        <f t="shared" si="23"/>
        <v>1220.5918414012485</v>
      </c>
      <c r="E184" s="4">
        <f t="shared" si="24"/>
        <v>2.3870392838087358</v>
      </c>
      <c r="F184" s="4">
        <f t="shared" si="25"/>
        <v>511.34098647048569</v>
      </c>
      <c r="G184" s="4">
        <f t="shared" si="26"/>
        <v>511.49873694489042</v>
      </c>
      <c r="H184" s="4">
        <f t="shared" si="27"/>
        <v>-0.1577504744017017</v>
      </c>
    </row>
    <row r="185" spans="1:8" x14ac:dyDescent="0.3">
      <c r="A185" s="7">
        <f t="shared" si="29"/>
        <v>0.37000000000000055</v>
      </c>
      <c r="B185" s="7">
        <f t="shared" si="28"/>
        <v>0.37000000000000055</v>
      </c>
      <c r="C185" s="3">
        <f t="shared" si="22"/>
        <v>-7.4327196132906322E-4</v>
      </c>
      <c r="D185" s="4">
        <f t="shared" si="23"/>
        <v>1345.4025606076609</v>
      </c>
      <c r="E185" s="4">
        <f t="shared" si="24"/>
        <v>2.6300641101077171</v>
      </c>
      <c r="F185" s="4">
        <f t="shared" si="25"/>
        <v>511.54715665109671</v>
      </c>
      <c r="G185" s="4">
        <f t="shared" si="26"/>
        <v>511.69030166996981</v>
      </c>
      <c r="H185" s="4">
        <f t="shared" si="27"/>
        <v>-0.14314501888483183</v>
      </c>
    </row>
    <row r="186" spans="1:8" x14ac:dyDescent="0.3">
      <c r="A186" s="7">
        <f t="shared" si="29"/>
        <v>0.37500000000000056</v>
      </c>
      <c r="B186" s="7">
        <f t="shared" si="28"/>
        <v>0.37500000000000056</v>
      </c>
      <c r="C186" s="3">
        <f t="shared" si="22"/>
        <v>-6.7431987904854375E-4</v>
      </c>
      <c r="D186" s="4">
        <f t="shared" si="23"/>
        <v>1482.9757079251267</v>
      </c>
      <c r="E186" s="4">
        <f t="shared" si="24"/>
        <v>2.8979392897797038</v>
      </c>
      <c r="F186" s="4">
        <f t="shared" si="25"/>
        <v>511.73433440628804</v>
      </c>
      <c r="G186" s="4">
        <f t="shared" si="26"/>
        <v>511.86422381628694</v>
      </c>
      <c r="H186" s="4">
        <f t="shared" si="27"/>
        <v>-0.12988941002142981</v>
      </c>
    </row>
    <row r="187" spans="1:8" x14ac:dyDescent="0.3">
      <c r="A187" s="7">
        <f t="shared" si="29"/>
        <v>0.38000000000000056</v>
      </c>
      <c r="B187" s="7">
        <f t="shared" si="28"/>
        <v>0.38000000000000056</v>
      </c>
      <c r="C187" s="3">
        <f t="shared" si="22"/>
        <v>-6.1176436477836332E-4</v>
      </c>
      <c r="D187" s="4">
        <f t="shared" si="23"/>
        <v>1634.6162960346519</v>
      </c>
      <c r="E187" s="4">
        <f t="shared" si="24"/>
        <v>3.1932058747175622</v>
      </c>
      <c r="F187" s="4">
        <f t="shared" si="25"/>
        <v>511.90425810389326</v>
      </c>
      <c r="G187" s="4">
        <f t="shared" si="26"/>
        <v>512.02211742266468</v>
      </c>
      <c r="H187" s="4">
        <f t="shared" si="27"/>
        <v>-0.11785931877831861</v>
      </c>
    </row>
    <row r="188" spans="1:8" x14ac:dyDescent="0.3">
      <c r="A188" s="7">
        <f t="shared" si="29"/>
        <v>0.38500000000000056</v>
      </c>
      <c r="B188" s="7">
        <f t="shared" si="28"/>
        <v>0.38500000000000056</v>
      </c>
      <c r="C188" s="3">
        <f t="shared" si="22"/>
        <v>-5.550120197268159E-4</v>
      </c>
      <c r="D188" s="4">
        <f t="shared" si="23"/>
        <v>1801.7627807271867</v>
      </c>
      <c r="E188" s="4">
        <f t="shared" si="24"/>
        <v>3.518664750451169</v>
      </c>
      <c r="F188" s="4">
        <f t="shared" si="25"/>
        <v>512.05850897961852</v>
      </c>
      <c r="G188" s="4">
        <f t="shared" si="26"/>
        <v>512.16545077244564</v>
      </c>
      <c r="H188" s="4">
        <f t="shared" si="27"/>
        <v>-0.10694179282633748</v>
      </c>
    </row>
    <row r="189" spans="1:8" x14ac:dyDescent="0.3">
      <c r="A189" s="7">
        <f t="shared" si="29"/>
        <v>0.39000000000000057</v>
      </c>
      <c r="B189" s="7">
        <f t="shared" si="28"/>
        <v>0.39000000000000057</v>
      </c>
      <c r="C189" s="3">
        <f t="shared" si="22"/>
        <v>-5.0352449370410558E-4</v>
      </c>
      <c r="D189" s="4">
        <f t="shared" si="23"/>
        <v>1986.0007060304927</v>
      </c>
      <c r="E189" s="4">
        <f t="shared" si="24"/>
        <v>3.8774032052214382</v>
      </c>
      <c r="F189" s="4">
        <f t="shared" si="25"/>
        <v>512.19852499002059</v>
      </c>
      <c r="G189" s="4">
        <f t="shared" si="26"/>
        <v>512.29555921870792</v>
      </c>
      <c r="H189" s="4">
        <f t="shared" si="27"/>
        <v>-9.7034228665052014E-2</v>
      </c>
    </row>
    <row r="190" spans="1:8" x14ac:dyDescent="0.3">
      <c r="A190" s="7">
        <f t="shared" si="29"/>
        <v>0.39500000000000057</v>
      </c>
      <c r="B190" s="7">
        <f t="shared" si="28"/>
        <v>0.39500000000000057</v>
      </c>
      <c r="C190" s="3">
        <f t="shared" si="22"/>
        <v>-4.56813378356689E-4</v>
      </c>
      <c r="D190" s="4">
        <f t="shared" si="23"/>
        <v>2189.0777446083903</v>
      </c>
      <c r="E190" s="4">
        <f t="shared" si="24"/>
        <v>4.2728242158575496</v>
      </c>
      <c r="F190" s="4">
        <f t="shared" si="25"/>
        <v>512.325613506585</v>
      </c>
      <c r="G190" s="4">
        <f t="shared" si="26"/>
        <v>512.41365694089166</v>
      </c>
      <c r="H190" s="4">
        <f t="shared" si="27"/>
        <v>-8.8043434300564508E-2</v>
      </c>
    </row>
    <row r="191" spans="1:8" x14ac:dyDescent="0.3">
      <c r="A191" s="7">
        <f t="shared" si="29"/>
        <v>0.40000000000000058</v>
      </c>
      <c r="B191" s="7">
        <f t="shared" si="28"/>
        <v>0.40000000000000058</v>
      </c>
      <c r="C191" s="3">
        <f t="shared" si="22"/>
        <v>-4.144355741476217E-4</v>
      </c>
      <c r="D191" s="4">
        <f t="shared" si="23"/>
        <v>2412.9202761049673</v>
      </c>
      <c r="E191" s="4">
        <f t="shared" si="24"/>
        <v>4.7086787282619449</v>
      </c>
      <c r="F191" s="4">
        <f t="shared" si="25"/>
        <v>512.44096293654843</v>
      </c>
      <c r="G191" s="4">
        <f t="shared" si="26"/>
        <v>512.52084771144098</v>
      </c>
      <c r="H191" s="4">
        <f t="shared" si="27"/>
        <v>-7.98847749082576E-2</v>
      </c>
    </row>
    <row r="192" spans="1:8" x14ac:dyDescent="0.3">
      <c r="A192" s="7">
        <f t="shared" si="29"/>
        <v>0.40500000000000058</v>
      </c>
      <c r="B192" s="7">
        <f t="shared" si="28"/>
        <v>0.40500000000000058</v>
      </c>
      <c r="C192" s="3">
        <f t="shared" si="22"/>
        <v>-3.7598908713430375E-4</v>
      </c>
      <c r="D192" s="4">
        <f t="shared" si="23"/>
        <v>2659.6516606951382</v>
      </c>
      <c r="E192" s="4">
        <f t="shared" si="24"/>
        <v>5.189101238714259</v>
      </c>
      <c r="F192" s="4">
        <f t="shared" si="25"/>
        <v>512.54565335191887</v>
      </c>
      <c r="G192" s="4">
        <f t="shared" si="26"/>
        <v>512.61813474637256</v>
      </c>
      <c r="H192" s="4">
        <f t="shared" si="27"/>
        <v>-7.2481394471441293E-2</v>
      </c>
    </row>
    <row r="193" spans="1:8" x14ac:dyDescent="0.3">
      <c r="A193" s="7">
        <f t="shared" si="29"/>
        <v>0.41000000000000059</v>
      </c>
      <c r="B193" s="7">
        <f t="shared" si="28"/>
        <v>0.41000000000000059</v>
      </c>
      <c r="C193" s="3">
        <f t="shared" si="22"/>
        <v>-3.4110921567204064E-4</v>
      </c>
      <c r="D193" s="4">
        <f t="shared" si="23"/>
        <v>2931.6123811836551</v>
      </c>
      <c r="E193" s="4">
        <f t="shared" si="24"/>
        <v>5.7186490135168588</v>
      </c>
      <c r="F193" s="4">
        <f t="shared" si="25"/>
        <v>512.64066620370443</v>
      </c>
      <c r="G193" s="4">
        <f t="shared" si="26"/>
        <v>512.70642971060215</v>
      </c>
      <c r="H193" s="4">
        <f t="shared" si="27"/>
        <v>-6.5763506918349868E-2</v>
      </c>
    </row>
    <row r="194" spans="1:8" x14ac:dyDescent="0.3">
      <c r="A194" s="7">
        <f t="shared" si="29"/>
        <v>0.41500000000000059</v>
      </c>
      <c r="B194" s="7">
        <f t="shared" si="28"/>
        <v>0.41500000000000059</v>
      </c>
      <c r="C194" s="3">
        <f t="shared" si="22"/>
        <v>-3.0946509087066275E-4</v>
      </c>
      <c r="D194" s="4">
        <f t="shared" si="23"/>
        <v>3231.3822447196094</v>
      </c>
      <c r="E194" s="4">
        <f t="shared" si="24"/>
        <v>6.3023453190177943</v>
      </c>
      <c r="F194" s="4">
        <f t="shared" si="25"/>
        <v>512.72689319380572</v>
      </c>
      <c r="G194" s="4">
        <f t="shared" si="26"/>
        <v>512.78656094462713</v>
      </c>
      <c r="H194" s="4">
        <f t="shared" si="27"/>
        <v>-5.9667750782312769E-2</v>
      </c>
    </row>
    <row r="195" spans="1:8" x14ac:dyDescent="0.3">
      <c r="A195" s="7">
        <f t="shared" si="29"/>
        <v>0.4200000000000006</v>
      </c>
      <c r="B195" s="7">
        <f t="shared" si="28"/>
        <v>0.4200000000000006</v>
      </c>
      <c r="C195" s="3">
        <f t="shared" si="22"/>
        <v>-2.807565379871299E-4</v>
      </c>
      <c r="D195" s="4">
        <f t="shared" si="23"/>
        <v>3561.8048547309013</v>
      </c>
      <c r="E195" s="4">
        <f t="shared" si="24"/>
        <v>6.9457270720892188</v>
      </c>
      <c r="F195" s="4">
        <f t="shared" si="25"/>
        <v>512.80514437245245</v>
      </c>
      <c r="G195" s="4">
        <f t="shared" si="26"/>
        <v>512.85928097436317</v>
      </c>
      <c r="H195" s="4">
        <f t="shared" si="27"/>
        <v>-5.4136601882521486E-2</v>
      </c>
    </row>
    <row r="196" spans="1:8" x14ac:dyDescent="0.3">
      <c r="A196" s="7">
        <f t="shared" si="29"/>
        <v>0.4250000000000006</v>
      </c>
      <c r="B196" s="7">
        <f t="shared" si="28"/>
        <v>0.4250000000000006</v>
      </c>
      <c r="C196" s="3">
        <f t="shared" si="22"/>
        <v>-2.5471122898143746E-4</v>
      </c>
      <c r="D196" s="4">
        <f t="shared" si="23"/>
        <v>3926.0145852182936</v>
      </c>
      <c r="E196" s="4">
        <f t="shared" si="24"/>
        <v>7.6548973630714778</v>
      </c>
      <c r="F196" s="4">
        <f t="shared" si="25"/>
        <v>512.87615552454338</v>
      </c>
      <c r="G196" s="4">
        <f t="shared" si="26"/>
        <v>512.92527336356613</v>
      </c>
      <c r="H196" s="4">
        <f t="shared" si="27"/>
        <v>-4.9117838965573743E-2</v>
      </c>
    </row>
    <row r="197" spans="1:8" x14ac:dyDescent="0.3">
      <c r="A197" s="7">
        <f t="shared" si="29"/>
        <v>0.4300000000000006</v>
      </c>
      <c r="B197" s="7">
        <f t="shared" si="28"/>
        <v>0.4300000000000006</v>
      </c>
      <c r="C197" s="3">
        <f t="shared" si="22"/>
        <v>-2.3108209922508883E-4</v>
      </c>
      <c r="D197" s="4">
        <f t="shared" si="23"/>
        <v>4327.466313286066</v>
      </c>
      <c r="E197" s="4">
        <f t="shared" si="24"/>
        <v>8.436583349413306</v>
      </c>
      <c r="F197" s="4">
        <f t="shared" si="25"/>
        <v>512.94059490384882</v>
      </c>
      <c r="G197" s="4">
        <f t="shared" si="26"/>
        <v>512.98515896144261</v>
      </c>
      <c r="H197" s="4">
        <f t="shared" si="27"/>
        <v>-4.4564057661295918E-2</v>
      </c>
    </row>
    <row r="198" spans="1:8" x14ac:dyDescent="0.3">
      <c r="A198" s="7">
        <f t="shared" si="29"/>
        <v>0.43500000000000061</v>
      </c>
      <c r="B198" s="7">
        <f t="shared" si="28"/>
        <v>0.43500000000000061</v>
      </c>
      <c r="C198" s="3">
        <f t="shared" si="22"/>
        <v>-2.0964500385715326E-4</v>
      </c>
      <c r="D198" s="4">
        <f t="shared" si="23"/>
        <v>4769.9681919506857</v>
      </c>
      <c r="E198" s="4">
        <f t="shared" si="24"/>
        <v>9.2982000691845279</v>
      </c>
      <c r="F198" s="4">
        <f t="shared" si="25"/>
        <v>512.99906936977948</v>
      </c>
      <c r="G198" s="4">
        <f t="shared" si="26"/>
        <v>513.0395015982233</v>
      </c>
      <c r="H198" s="4">
        <f t="shared" si="27"/>
        <v>-4.0432228490990832E-2</v>
      </c>
    </row>
    <row r="199" spans="1:8" x14ac:dyDescent="0.3">
      <c r="A199" s="7">
        <f t="shared" si="29"/>
        <v>0.44000000000000061</v>
      </c>
      <c r="B199" s="7">
        <f t="shared" si="28"/>
        <v>0.44000000000000061</v>
      </c>
      <c r="C199" s="3">
        <f t="shared" si="22"/>
        <v>-1.9019659155621033E-4</v>
      </c>
      <c r="D199" s="4">
        <f t="shared" si="23"/>
        <v>5257.7177741088062</v>
      </c>
      <c r="E199" s="4">
        <f t="shared" si="24"/>
        <v>10.24792077979321</v>
      </c>
      <c r="F199" s="4">
        <f t="shared" si="25"/>
        <v>513.05212997736589</v>
      </c>
      <c r="G199" s="4">
        <f t="shared" si="26"/>
        <v>513.08881327237032</v>
      </c>
      <c r="H199" s="4">
        <f t="shared" si="27"/>
        <v>-3.6683295023236945E-2</v>
      </c>
    </row>
    <row r="200" spans="1:8" x14ac:dyDescent="0.3">
      <c r="A200" s="7">
        <f t="shared" si="29"/>
        <v>0.44500000000000062</v>
      </c>
      <c r="B200" s="7">
        <f t="shared" si="28"/>
        <v>0.44500000000000062</v>
      </c>
      <c r="C200" s="3">
        <f t="shared" si="22"/>
        <v>-1.7255237555886796E-4</v>
      </c>
      <c r="D200" s="4">
        <f t="shared" si="23"/>
        <v>5795.3418303351027</v>
      </c>
      <c r="E200" s="4">
        <f t="shared" si="24"/>
        <v>11.294754489137549</v>
      </c>
      <c r="F200" s="4">
        <f t="shared" si="25"/>
        <v>513.10027706722212</v>
      </c>
      <c r="G200" s="4">
        <f t="shared" si="26"/>
        <v>513.13355887577052</v>
      </c>
      <c r="H200" s="4">
        <f t="shared" si="27"/>
        <v>-3.3281808602873074E-2</v>
      </c>
    </row>
    <row r="201" spans="1:8" x14ac:dyDescent="0.3">
      <c r="A201" s="7">
        <f t="shared" si="29"/>
        <v>0.45000000000000062</v>
      </c>
      <c r="B201" s="7">
        <f t="shared" si="28"/>
        <v>0.45000000000000062</v>
      </c>
      <c r="C201" s="3">
        <f t="shared" si="22"/>
        <v>-1.5654498362663468E-4</v>
      </c>
      <c r="D201" s="4">
        <f t="shared" si="23"/>
        <v>6387.9402382195485</v>
      </c>
      <c r="E201" s="4">
        <f t="shared" si="24"/>
        <v>12.448631414649011</v>
      </c>
      <c r="F201" s="4">
        <f t="shared" si="25"/>
        <v>513.1439648986244</v>
      </c>
      <c r="G201" s="4">
        <f t="shared" si="26"/>
        <v>513.17416049495273</v>
      </c>
      <c r="H201" s="4">
        <f t="shared" si="27"/>
        <v>-3.0195596384165534E-2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22D335FCCC4C4BB928D417B8BF84D4" ma:contentTypeVersion="19" ma:contentTypeDescription="Create a new document." ma:contentTypeScope="" ma:versionID="99e8ee3dc806cef3d46b286b6ad6959f">
  <xsd:schema xmlns:xsd="http://www.w3.org/2001/XMLSchema" xmlns:xs="http://www.w3.org/2001/XMLSchema" xmlns:p="http://schemas.microsoft.com/office/2006/metadata/properties" xmlns:ns1="http://schemas.microsoft.com/sharepoint/v3" xmlns:ns2="e91edc37-9a59-494a-bb7c-e2689ba07361" xmlns:ns3="f368a68e-44f2-47c0-8dfd-1123d85a2df9" targetNamespace="http://schemas.microsoft.com/office/2006/metadata/properties" ma:root="true" ma:fieldsID="6326fc9f34b5b6a24fdda287e4e378d5" ns1:_="" ns2:_="" ns3:_="">
    <xsd:import namespace="http://schemas.microsoft.com/sharepoint/v3"/>
    <xsd:import namespace="e91edc37-9a59-494a-bb7c-e2689ba07361"/>
    <xsd:import namespace="f368a68e-44f2-47c0-8dfd-1123d85a2d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1edc37-9a59-494a-bb7c-e2689ba073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87414def-154c-4d25-b3bb-ada8546948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6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68a68e-44f2-47c0-8dfd-1123d85a2df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7422a70d-5799-49d6-8809-6e12b08b72ba}" ma:internalName="TaxCatchAll" ma:showField="CatchAllData" ma:web="f368a68e-44f2-47c0-8dfd-1123d85a2d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368a68e-44f2-47c0-8dfd-1123d85a2df9" xsi:nil="true"/>
    <lcf76f155ced4ddcb4097134ff3c332f xmlns="e91edc37-9a59-494a-bb7c-e2689ba07361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  <SharedWithUsers xmlns="f368a68e-44f2-47c0-8dfd-1123d85a2df9">
      <UserInfo>
        <DisplayName/>
        <AccountId xsi:nil="true"/>
        <AccountType/>
      </UserInfo>
    </SharedWithUsers>
    <_Flow_SignoffStatus xmlns="e91edc37-9a59-494a-bb7c-e2689ba07361" xsi:nil="true"/>
  </documentManagement>
</p:properties>
</file>

<file path=customXml/itemProps1.xml><?xml version="1.0" encoding="utf-8"?>
<ds:datastoreItem xmlns:ds="http://schemas.openxmlformats.org/officeDocument/2006/customXml" ds:itemID="{E9E2EAAC-B7C1-46C6-8B5D-448FA4FD2867}"/>
</file>

<file path=customXml/itemProps2.xml><?xml version="1.0" encoding="utf-8"?>
<ds:datastoreItem xmlns:ds="http://schemas.openxmlformats.org/officeDocument/2006/customXml" ds:itemID="{7FC886BC-3AE5-4E7D-9D3D-8E918C29B643}"/>
</file>

<file path=customXml/itemProps3.xml><?xml version="1.0" encoding="utf-8"?>
<ds:datastoreItem xmlns:ds="http://schemas.openxmlformats.org/officeDocument/2006/customXml" ds:itemID="{7C1E3B4D-9766-44A2-AC15-9D2397177CD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BV OHNE Massentransportlim.</vt:lpstr>
      <vt:lpstr>BV MIT Massentransportlim. </vt:lpstr>
    </vt:vector>
  </TitlesOfParts>
  <Company>Universität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Gunther Wittstock</dc:creator>
  <cp:lastModifiedBy>GuWi</cp:lastModifiedBy>
  <dcterms:created xsi:type="dcterms:W3CDTF">2003-11-30T10:58:43Z</dcterms:created>
  <dcterms:modified xsi:type="dcterms:W3CDTF">2022-10-31T07:29:40Z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0x0101002322D335FCCC4C4BB928D417B8BF84D4</vt:lpwstr>
  </property>
  <property fmtid="{D5CDD505-2E9C-101B-9397-08002B2CF9AE}" pid="3" name="Order">
    <vt:r8>5132300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MediaServiceImageTags">
    <vt:lpwstr/>
  </property>
</Properties>
</file>