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\Michl\TAMM\Buch-Einfach richtig Geld verdienen mit Money-Management\170709\"/>
    </mc:Choice>
  </mc:AlternateContent>
  <xr:revisionPtr revIDLastSave="0" documentId="13_ncr:1_{88D05D6F-CF21-4908-952E-98AE8F94E382}" xr6:coauthVersionLast="37" xr6:coauthVersionMax="37" xr10:uidLastSave="{00000000-0000-0000-0000-000000000000}"/>
  <bookViews>
    <workbookView xWindow="0" yWindow="0" windowWidth="25200" windowHeight="11760" xr2:uid="{718AEB4A-7D8E-442C-BA57-F1B5C30FD690}"/>
  </bookViews>
  <sheets>
    <sheet name="Tabelle 1" sheetId="3" r:id="rId1"/>
    <sheet name="Tabelle1" sheetId="4" r:id="rId2"/>
  </sheets>
  <definedNames>
    <definedName name="_xlnm.Print_Titles" localSheetId="0">'Tabelle 1'!$1:$6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3" l="1"/>
  <c r="E16" i="3" l="1"/>
  <c r="F16" i="3" s="1"/>
  <c r="H16" i="3"/>
  <c r="D16" i="3"/>
  <c r="I16" i="3" l="1"/>
  <c r="J16" i="3" s="1"/>
  <c r="K16" i="3" s="1"/>
  <c r="D27" i="3"/>
  <c r="E27" i="3" s="1"/>
  <c r="F27" i="3" s="1"/>
  <c r="H27" i="3"/>
  <c r="D28" i="3"/>
  <c r="E28" i="3" s="1"/>
  <c r="F28" i="3" s="1"/>
  <c r="H28" i="3"/>
  <c r="H9" i="3"/>
  <c r="D9" i="3"/>
  <c r="E9" i="3"/>
  <c r="F9" i="3" s="1"/>
  <c r="I9" i="3" l="1"/>
  <c r="J9" i="3" s="1"/>
  <c r="K9" i="3" s="1"/>
  <c r="I27" i="3"/>
  <c r="J27" i="3" s="1"/>
  <c r="K27" i="3" s="1"/>
  <c r="I28" i="3"/>
  <c r="J28" i="3" s="1"/>
  <c r="K28" i="3" s="1"/>
  <c r="H18" i="3" l="1"/>
  <c r="D18" i="3"/>
  <c r="E18" i="3" s="1"/>
  <c r="F18" i="3" s="1"/>
  <c r="I18" i="3" l="1"/>
  <c r="J18" i="3" s="1"/>
  <c r="K18" i="3" s="1"/>
  <c r="D33" i="3"/>
  <c r="D32" i="3"/>
  <c r="D26" i="3"/>
  <c r="D25" i="3"/>
  <c r="D24" i="3"/>
  <c r="D22" i="3"/>
  <c r="D21" i="3"/>
  <c r="D20" i="3"/>
  <c r="D19" i="3"/>
  <c r="D15" i="3"/>
  <c r="D14" i="3"/>
  <c r="D12" i="3"/>
  <c r="D11" i="3"/>
  <c r="D8" i="3" l="1"/>
  <c r="E8" i="3" s="1"/>
  <c r="D10" i="3"/>
  <c r="D13" i="3"/>
  <c r="D17" i="3"/>
  <c r="D23" i="3"/>
  <c r="D29" i="3"/>
  <c r="D30" i="3"/>
  <c r="D31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7" i="3"/>
  <c r="E10" i="3" l="1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7" i="3"/>
  <c r="F17" i="3" s="1"/>
  <c r="E19" i="3"/>
  <c r="F19" i="3" s="1"/>
  <c r="E20" i="3"/>
  <c r="F20" i="3" s="1"/>
  <c r="E21" i="3"/>
  <c r="F21" i="3" s="1"/>
  <c r="E22" i="3"/>
  <c r="E23" i="3"/>
  <c r="F23" i="3" s="1"/>
  <c r="E24" i="3"/>
  <c r="F24" i="3" s="1"/>
  <c r="E25" i="3"/>
  <c r="F25" i="3" s="1"/>
  <c r="E26" i="3"/>
  <c r="F26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F8" i="3"/>
  <c r="E7" i="3"/>
  <c r="H10" i="3"/>
  <c r="H11" i="3"/>
  <c r="H12" i="3"/>
  <c r="H13" i="3"/>
  <c r="H14" i="3"/>
  <c r="H15" i="3"/>
  <c r="H17" i="3"/>
  <c r="H19" i="3"/>
  <c r="H20" i="3"/>
  <c r="H21" i="3"/>
  <c r="F22" i="3"/>
  <c r="H22" i="3"/>
  <c r="H23" i="3"/>
  <c r="H24" i="3"/>
  <c r="H25" i="3"/>
  <c r="H26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F44" i="3"/>
  <c r="H44" i="3"/>
  <c r="H45" i="3"/>
  <c r="H46" i="3"/>
  <c r="H47" i="3"/>
  <c r="H48" i="3"/>
  <c r="H49" i="3"/>
  <c r="H50" i="3"/>
  <c r="H51" i="3"/>
  <c r="D4" i="3"/>
  <c r="H8" i="3"/>
  <c r="I34" i="3" l="1"/>
  <c r="I22" i="3"/>
  <c r="I50" i="3"/>
  <c r="I44" i="3"/>
  <c r="I33" i="3"/>
  <c r="J33" i="3" s="1"/>
  <c r="K33" i="3" s="1"/>
  <c r="I41" i="3"/>
  <c r="J41" i="3" s="1"/>
  <c r="K41" i="3" s="1"/>
  <c r="I49" i="3"/>
  <c r="J49" i="3" s="1"/>
  <c r="K49" i="3" s="1"/>
  <c r="I40" i="3"/>
  <c r="I37" i="3"/>
  <c r="J37" i="3" s="1"/>
  <c r="K37" i="3" s="1"/>
  <c r="I26" i="3"/>
  <c r="I48" i="3"/>
  <c r="I45" i="3"/>
  <c r="J45" i="3" s="1"/>
  <c r="K45" i="3" s="1"/>
  <c r="I42" i="3"/>
  <c r="I36" i="3"/>
  <c r="I23" i="3"/>
  <c r="I32" i="3"/>
  <c r="I29" i="3"/>
  <c r="I24" i="3"/>
  <c r="J24" i="3" s="1"/>
  <c r="K24" i="3" s="1"/>
  <c r="I14" i="3"/>
  <c r="I47" i="3"/>
  <c r="J47" i="3" s="1"/>
  <c r="K47" i="3" s="1"/>
  <c r="I35" i="3"/>
  <c r="J35" i="3" s="1"/>
  <c r="K35" i="3" s="1"/>
  <c r="I43" i="3"/>
  <c r="J43" i="3" s="1"/>
  <c r="K43" i="3" s="1"/>
  <c r="I21" i="3"/>
  <c r="I46" i="3"/>
  <c r="I51" i="3"/>
  <c r="J51" i="3" s="1"/>
  <c r="K51" i="3" s="1"/>
  <c r="I39" i="3"/>
  <c r="J39" i="3" s="1"/>
  <c r="K39" i="3" s="1"/>
  <c r="I31" i="3"/>
  <c r="J31" i="3" s="1"/>
  <c r="K31" i="3" s="1"/>
  <c r="I25" i="3"/>
  <c r="I38" i="3"/>
  <c r="I30" i="3"/>
  <c r="J30" i="3" s="1"/>
  <c r="K30" i="3" s="1"/>
  <c r="I20" i="3"/>
  <c r="J20" i="3" s="1"/>
  <c r="K20" i="3" s="1"/>
  <c r="I8" i="3"/>
  <c r="J8" i="3" s="1"/>
  <c r="K8" i="3" s="1"/>
  <c r="I19" i="3"/>
  <c r="I17" i="3"/>
  <c r="I15" i="3"/>
  <c r="J15" i="3" s="1"/>
  <c r="K15" i="3" s="1"/>
  <c r="I13" i="3"/>
  <c r="I12" i="3"/>
  <c r="J12" i="3" s="1"/>
  <c r="K12" i="3" s="1"/>
  <c r="I11" i="3"/>
  <c r="I10" i="3"/>
  <c r="J10" i="3" s="1"/>
  <c r="K10" i="3" s="1"/>
  <c r="E3" i="3"/>
  <c r="F3" i="3" s="1"/>
  <c r="F4" i="3" s="1"/>
  <c r="H7" i="3"/>
  <c r="F7" i="3"/>
  <c r="I7" i="3" l="1"/>
  <c r="J7" i="3" s="1"/>
  <c r="J11" i="3"/>
  <c r="J40" i="3"/>
  <c r="K40" i="3" s="1"/>
  <c r="J17" i="3"/>
  <c r="K17" i="3" s="1"/>
  <c r="J21" i="3"/>
  <c r="K21" i="3" s="1"/>
  <c r="J13" i="3"/>
  <c r="K13" i="3" s="1"/>
  <c r="J34" i="3"/>
  <c r="K34" i="3" s="1"/>
  <c r="J42" i="3"/>
  <c r="K42" i="3" s="1"/>
  <c r="J50" i="3"/>
  <c r="K50" i="3" s="1"/>
  <c r="J14" i="3"/>
  <c r="K14" i="3" s="1"/>
  <c r="J32" i="3"/>
  <c r="K32" i="3" s="1"/>
  <c r="J48" i="3"/>
  <c r="K48" i="3" s="1"/>
  <c r="J23" i="3"/>
  <c r="K23" i="3" s="1"/>
  <c r="J19" i="3"/>
  <c r="K19" i="3" s="1"/>
  <c r="J36" i="3"/>
  <c r="K36" i="3" s="1"/>
  <c r="J44" i="3"/>
  <c r="K44" i="3" s="1"/>
  <c r="J22" i="3"/>
  <c r="K22" i="3" s="1"/>
  <c r="J29" i="3"/>
  <c r="K29" i="3" s="1"/>
  <c r="J26" i="3"/>
  <c r="K26" i="3" s="1"/>
  <c r="J38" i="3"/>
  <c r="K38" i="3" s="1"/>
  <c r="J46" i="3"/>
  <c r="K46" i="3" s="1"/>
  <c r="J25" i="3"/>
  <c r="K25" i="3" s="1"/>
  <c r="E4" i="3"/>
  <c r="K7" i="3" l="1"/>
  <c r="C5" i="3"/>
</calcChain>
</file>

<file path=xl/sharedStrings.xml><?xml version="1.0" encoding="utf-8"?>
<sst xmlns="http://schemas.openxmlformats.org/spreadsheetml/2006/main" count="48" uniqueCount="48">
  <si>
    <t>Vorgabe</t>
  </si>
  <si>
    <t>kalkuliertes Risikobudget Gesamt</t>
  </si>
  <si>
    <t>Investments</t>
  </si>
  <si>
    <t>Einsatz</t>
  </si>
  <si>
    <t>Infineon</t>
  </si>
  <si>
    <t>Johnson &amp; Johnson</t>
  </si>
  <si>
    <t>McDonalds Corp.</t>
  </si>
  <si>
    <t>Medtronic</t>
  </si>
  <si>
    <t>Newmont Mining</t>
  </si>
  <si>
    <t>SAP SE</t>
  </si>
  <si>
    <t>Position</t>
  </si>
  <si>
    <t>Verlusttoleranz in Euro</t>
  </si>
  <si>
    <t>Berechnung der Stückzahl</t>
  </si>
  <si>
    <t>Kaufgegenwert in Euro</t>
  </si>
  <si>
    <t>vorgegebenes Risikobudget in Prozent</t>
  </si>
  <si>
    <t>vorgegebenes Risikobudget in Euro</t>
  </si>
  <si>
    <t>kalkuliertes Risikobudget zum Gesamtportfolio in Prozent</t>
  </si>
  <si>
    <t>kalkuliertes Risikobudget zum Gesamtportfolio in Euro</t>
  </si>
  <si>
    <r>
      <t xml:space="preserve">Risikobudget-Abweichung zur Vorgabe </t>
    </r>
    <r>
      <rPr>
        <b/>
        <sz val="5"/>
        <color theme="1"/>
        <rFont val="Calibri"/>
        <family val="2"/>
        <scheme val="minor"/>
      </rPr>
      <t>(Wert mit Minus ist überschritten)</t>
    </r>
  </si>
  <si>
    <t>Eingabefelder</t>
  </si>
  <si>
    <t>Anlagesumme in Euro</t>
  </si>
  <si>
    <t>Investiertes Kapital in Euro</t>
  </si>
  <si>
    <t>Risikobudget in Prozent</t>
  </si>
  <si>
    <t>Kaufkurs in Euro</t>
  </si>
  <si>
    <t>Stoppkurs in Euro</t>
  </si>
  <si>
    <t>Investitionsliste, bei Erstinvestion</t>
  </si>
  <si>
    <t>BB-Biotech</t>
  </si>
  <si>
    <t>Bpost</t>
  </si>
  <si>
    <t>British American Tobacco</t>
  </si>
  <si>
    <t>Allianz</t>
  </si>
  <si>
    <t>Cie Fin Richemont</t>
  </si>
  <si>
    <t>Alphabet</t>
  </si>
  <si>
    <t>Colgate-Palmolive</t>
  </si>
  <si>
    <t>Deutsche Telekom</t>
  </si>
  <si>
    <t>Hennes &amp; Mauritz</t>
  </si>
  <si>
    <t>Mastercard</t>
  </si>
  <si>
    <t>Microsoft</t>
  </si>
  <si>
    <t>Nestle</t>
  </si>
  <si>
    <t>Roche</t>
  </si>
  <si>
    <t>Royal Dutch</t>
  </si>
  <si>
    <t>SSE</t>
  </si>
  <si>
    <t>Unilver</t>
  </si>
  <si>
    <t>National Grid</t>
  </si>
  <si>
    <t>BASF</t>
  </si>
  <si>
    <t>Philip Morris</t>
  </si>
  <si>
    <t>Nike</t>
  </si>
  <si>
    <t>Deutsche Wohnen</t>
  </si>
  <si>
    <t>Passwort für Zellschutz: 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</si>
</sst>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.0\ _€_-;\-* #,##0.0\ _€_-;_-* &quot;-&quot;?\ _€_-;_-@_-"/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/>
    <xf numFmtId="164" fontId="2" fillId="0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2" borderId="2" xfId="0" applyFont="1" applyFill="1" applyBorder="1"/>
    <xf numFmtId="3" fontId="2" fillId="2" borderId="0" xfId="0" applyNumberFormat="1" applyFont="1" applyFill="1" applyBorder="1"/>
    <xf numFmtId="166" fontId="2" fillId="0" borderId="0" xfId="0" applyNumberFormat="1" applyFont="1"/>
    <xf numFmtId="0" fontId="3" fillId="0" borderId="8" xfId="0" applyFont="1" applyBorder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5" xfId="1" applyNumberFormat="1" applyFont="1" applyFill="1" applyBorder="1"/>
    <xf numFmtId="0" fontId="3" fillId="0" borderId="10" xfId="0" applyFont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center"/>
    </xf>
    <xf numFmtId="0" fontId="3" fillId="0" borderId="0" xfId="0" applyFont="1" applyBorder="1"/>
    <xf numFmtId="3" fontId="3" fillId="0" borderId="5" xfId="0" applyNumberFormat="1" applyFont="1" applyBorder="1"/>
    <xf numFmtId="1" fontId="2" fillId="2" borderId="0" xfId="0" applyNumberFormat="1" applyFont="1" applyFill="1" applyBorder="1"/>
    <xf numFmtId="1" fontId="2" fillId="0" borderId="0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5" fontId="4" fillId="0" borderId="9" xfId="0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167" fontId="4" fillId="0" borderId="13" xfId="1" applyNumberFormat="1" applyFont="1" applyFill="1" applyBorder="1" applyAlignment="1">
      <alignment horizontal="center"/>
    </xf>
    <xf numFmtId="0" fontId="2" fillId="3" borderId="0" xfId="0" applyFont="1" applyFill="1"/>
    <xf numFmtId="0" fontId="3" fillId="0" borderId="11" xfId="0" applyFont="1" applyBorder="1" applyAlignment="1">
      <alignment horizontal="center" wrapText="1"/>
    </xf>
    <xf numFmtId="164" fontId="2" fillId="3" borderId="0" xfId="1" applyNumberFormat="1" applyFont="1" applyFill="1" applyBorder="1" applyProtection="1"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10" fontId="2" fillId="3" borderId="0" xfId="0" applyNumberFormat="1" applyFont="1" applyFill="1" applyAlignment="1" applyProtection="1">
      <alignment horizontal="right"/>
      <protection locked="0"/>
    </xf>
    <xf numFmtId="10" fontId="2" fillId="3" borderId="5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165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/>
    <xf numFmtId="3" fontId="2" fillId="2" borderId="5" xfId="0" applyNumberFormat="1" applyFont="1" applyFill="1" applyBorder="1"/>
    <xf numFmtId="1" fontId="2" fillId="2" borderId="5" xfId="0" applyNumberFormat="1" applyFont="1" applyFill="1" applyBorder="1"/>
    <xf numFmtId="165" fontId="2" fillId="2" borderId="6" xfId="0" applyNumberFormat="1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C7FE-223B-477E-809B-E54C615A2879}">
  <dimension ref="A1:N51"/>
  <sheetViews>
    <sheetView tabSelected="1" zoomScale="130" zoomScaleNormal="130" workbookViewId="0">
      <selection activeCell="D2" sqref="D2"/>
    </sheetView>
  </sheetViews>
  <sheetFormatPr baseColWidth="10" defaultRowHeight="11.25" x14ac:dyDescent="0.2"/>
  <cols>
    <col min="1" max="1" width="6" style="1" customWidth="1"/>
    <col min="2" max="2" width="23.5703125" style="2" bestFit="1" customWidth="1"/>
    <col min="3" max="4" width="9" style="2" customWidth="1"/>
    <col min="5" max="5" width="10" style="2" customWidth="1"/>
    <col min="6" max="6" width="10.28515625" style="2" customWidth="1"/>
    <col min="7" max="8" width="11.85546875" style="2" customWidth="1"/>
    <col min="9" max="9" width="9.5703125" style="2" customWidth="1"/>
    <col min="10" max="11" width="7.5703125" style="2" customWidth="1"/>
    <col min="12" max="16384" width="11.42578125" style="2"/>
  </cols>
  <sheetData>
    <row r="1" spans="1:14" ht="59.25" x14ac:dyDescent="0.2">
      <c r="B1" s="33"/>
      <c r="C1" s="34"/>
      <c r="D1" s="35" t="s">
        <v>0</v>
      </c>
      <c r="E1" s="36" t="s">
        <v>1</v>
      </c>
      <c r="F1" s="41" t="s">
        <v>18</v>
      </c>
    </row>
    <row r="2" spans="1:14" x14ac:dyDescent="0.2">
      <c r="B2" s="3" t="s">
        <v>20</v>
      </c>
      <c r="C2" s="26"/>
      <c r="D2" s="42">
        <v>1252028.46</v>
      </c>
      <c r="E2" s="5"/>
      <c r="F2" s="30"/>
      <c r="H2" s="2" t="s">
        <v>47</v>
      </c>
    </row>
    <row r="3" spans="1:14" x14ac:dyDescent="0.2">
      <c r="B3" s="3" t="s">
        <v>22</v>
      </c>
      <c r="C3" s="26"/>
      <c r="D3" s="43">
        <v>-0.15</v>
      </c>
      <c r="E3" s="19">
        <f>SUM(G7:G51)</f>
        <v>-0.14150000000000004</v>
      </c>
      <c r="F3" s="37">
        <f>E3-D3</f>
        <v>8.499999999999952E-3</v>
      </c>
      <c r="H3" s="2" t="s">
        <v>25</v>
      </c>
    </row>
    <row r="4" spans="1:14" x14ac:dyDescent="0.2">
      <c r="B4" s="3" t="s">
        <v>11</v>
      </c>
      <c r="C4" s="26"/>
      <c r="D4" s="25">
        <f>D2*D3</f>
        <v>-187804.269</v>
      </c>
      <c r="E4" s="25">
        <f>E3*D2</f>
        <v>-177162.02709000005</v>
      </c>
      <c r="F4" s="38">
        <f>F3*D2</f>
        <v>10642.241909999939</v>
      </c>
      <c r="H4" s="40" t="s">
        <v>19</v>
      </c>
    </row>
    <row r="5" spans="1:14" x14ac:dyDescent="0.2">
      <c r="B5" s="6" t="s">
        <v>21</v>
      </c>
      <c r="C5" s="27">
        <f>SUM(J7:J51)</f>
        <v>1459967.7999999996</v>
      </c>
      <c r="D5" s="20"/>
      <c r="E5" s="20"/>
      <c r="F5" s="39"/>
    </row>
    <row r="6" spans="1:14" ht="56.25" x14ac:dyDescent="0.2">
      <c r="A6" s="7" t="s">
        <v>10</v>
      </c>
      <c r="B6" s="8" t="s">
        <v>2</v>
      </c>
      <c r="C6" s="16" t="s">
        <v>23</v>
      </c>
      <c r="D6" s="16" t="s">
        <v>24</v>
      </c>
      <c r="E6" s="16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21" t="s">
        <v>3</v>
      </c>
    </row>
    <row r="7" spans="1:14" x14ac:dyDescent="0.2">
      <c r="A7" s="30">
        <v>1</v>
      </c>
      <c r="B7" s="9" t="s">
        <v>29</v>
      </c>
      <c r="C7" s="44">
        <v>148</v>
      </c>
      <c r="D7" s="44">
        <f>C7*0.85</f>
        <v>125.8</v>
      </c>
      <c r="E7" s="17">
        <f>IFERROR((D7-C7)/C7,0)</f>
        <v>-0.15000000000000002</v>
      </c>
      <c r="F7" s="10">
        <f>E7*C7</f>
        <v>-22.200000000000003</v>
      </c>
      <c r="G7" s="46">
        <v>-5.0000000000000001E-3</v>
      </c>
      <c r="H7" s="14">
        <f>G7*$D$2</f>
        <v>-6260.1422999999995</v>
      </c>
      <c r="I7" s="28">
        <f>IFERROR(ROUND((H7/F7),0),0)</f>
        <v>282</v>
      </c>
      <c r="J7" s="14">
        <f>IFERROR(I7*C7,0)</f>
        <v>41736</v>
      </c>
      <c r="K7" s="22">
        <f>J7/$D$2</f>
        <v>3.3334705506614444E-2</v>
      </c>
      <c r="M7" s="4"/>
      <c r="N7" s="15"/>
    </row>
    <row r="8" spans="1:14" x14ac:dyDescent="0.2">
      <c r="A8" s="31">
        <v>2</v>
      </c>
      <c r="B8" s="11" t="s">
        <v>31</v>
      </c>
      <c r="C8" s="44">
        <v>710</v>
      </c>
      <c r="D8" s="44">
        <f t="shared" ref="D8:D51" si="0">C8*0.85</f>
        <v>603.5</v>
      </c>
      <c r="E8" s="18">
        <f>IFERROR((D8-C8)/C8,0)</f>
        <v>-0.15</v>
      </c>
      <c r="F8" s="12">
        <f>E8*C8</f>
        <v>-106.5</v>
      </c>
      <c r="G8" s="46">
        <v>-0.01</v>
      </c>
      <c r="H8" s="24">
        <f>G8*$D$2</f>
        <v>-12520.284599999999</v>
      </c>
      <c r="I8" s="29">
        <f>IFERROR(ROUND((H8/F8),0),0)</f>
        <v>118</v>
      </c>
      <c r="J8" s="24">
        <f>IFERROR(I8*C8,0)</f>
        <v>83780</v>
      </c>
      <c r="K8" s="23">
        <f>J8/$D$2</f>
        <v>6.6915411811006284E-2</v>
      </c>
    </row>
    <row r="9" spans="1:14" x14ac:dyDescent="0.2">
      <c r="A9" s="31">
        <v>3</v>
      </c>
      <c r="B9" s="13" t="s">
        <v>43</v>
      </c>
      <c r="C9" s="44">
        <v>66</v>
      </c>
      <c r="D9" s="44">
        <f t="shared" si="0"/>
        <v>56.1</v>
      </c>
      <c r="E9" s="17">
        <f>IFERROR((D9-C9)/C9,0)</f>
        <v>-0.14999999999999997</v>
      </c>
      <c r="F9" s="10">
        <f>E9*C9</f>
        <v>-9.8999999999999986</v>
      </c>
      <c r="G9" s="46">
        <v>-5.0000000000000001E-3</v>
      </c>
      <c r="H9" s="14">
        <f>G9*$D$2</f>
        <v>-6260.1422999999995</v>
      </c>
      <c r="I9" s="28">
        <f>IFERROR(ROUND((H9/F9),0),0)</f>
        <v>632</v>
      </c>
      <c r="J9" s="14">
        <f>IFERROR(I9*C9,0)</f>
        <v>41712</v>
      </c>
      <c r="K9" s="22">
        <f>J9/$D$2</f>
        <v>3.3315536613281141E-2</v>
      </c>
    </row>
    <row r="10" spans="1:14" x14ac:dyDescent="0.2">
      <c r="A10" s="31">
        <v>4</v>
      </c>
      <c r="B10" s="11" t="s">
        <v>26</v>
      </c>
      <c r="C10" s="44">
        <v>41.1</v>
      </c>
      <c r="D10" s="44">
        <f t="shared" si="0"/>
        <v>34.935000000000002</v>
      </c>
      <c r="E10" s="18">
        <f t="shared" ref="E10:E51" si="1">IFERROR((D10-C10)/C10,0)</f>
        <v>-0.14999999999999997</v>
      </c>
      <c r="F10" s="12">
        <f t="shared" ref="F10:F51" si="2">E10*C10</f>
        <v>-6.1649999999999991</v>
      </c>
      <c r="G10" s="46">
        <v>-5.0000000000000001E-3</v>
      </c>
      <c r="H10" s="24">
        <f t="shared" ref="H10:H51" si="3">G10*$D$2</f>
        <v>-6260.1422999999995</v>
      </c>
      <c r="I10" s="29">
        <f t="shared" ref="I10:I51" si="4">IFERROR(ROUND((H10/F10),0),0)</f>
        <v>1015</v>
      </c>
      <c r="J10" s="24">
        <f t="shared" ref="J10:J51" si="5">IFERROR(I10*C10,0)</f>
        <v>41716.5</v>
      </c>
      <c r="K10" s="23">
        <f t="shared" ref="K10:K51" si="6">J10/$D$2</f>
        <v>3.3319130780781137E-2</v>
      </c>
    </row>
    <row r="11" spans="1:14" x14ac:dyDescent="0.2">
      <c r="A11" s="31">
        <v>5</v>
      </c>
      <c r="B11" s="13" t="s">
        <v>27</v>
      </c>
      <c r="C11" s="44">
        <v>22.8</v>
      </c>
      <c r="D11" s="44">
        <f>C11*0.9</f>
        <v>20.52</v>
      </c>
      <c r="E11" s="17">
        <f t="shared" si="1"/>
        <v>-0.10000000000000005</v>
      </c>
      <c r="F11" s="10">
        <f t="shared" si="2"/>
        <v>-2.2800000000000011</v>
      </c>
      <c r="G11" s="46">
        <v>-5.0000000000000001E-3</v>
      </c>
      <c r="H11" s="14">
        <f t="shared" si="3"/>
        <v>-6260.1422999999995</v>
      </c>
      <c r="I11" s="28">
        <f t="shared" si="4"/>
        <v>2746</v>
      </c>
      <c r="J11" s="14">
        <f t="shared" si="5"/>
        <v>62608.800000000003</v>
      </c>
      <c r="K11" s="22">
        <f t="shared" si="6"/>
        <v>5.000589203858833E-2</v>
      </c>
    </row>
    <row r="12" spans="1:14" x14ac:dyDescent="0.2">
      <c r="A12" s="31">
        <v>6</v>
      </c>
      <c r="B12" s="11" t="s">
        <v>28</v>
      </c>
      <c r="C12" s="44">
        <v>39.4</v>
      </c>
      <c r="D12" s="44">
        <f>C12*0.9</f>
        <v>35.46</v>
      </c>
      <c r="E12" s="18">
        <f t="shared" si="1"/>
        <v>-9.999999999999995E-2</v>
      </c>
      <c r="F12" s="12">
        <f t="shared" si="2"/>
        <v>-3.9399999999999977</v>
      </c>
      <c r="G12" s="46">
        <v>-5.0000000000000001E-3</v>
      </c>
      <c r="H12" s="24">
        <f t="shared" si="3"/>
        <v>-6260.1422999999995</v>
      </c>
      <c r="I12" s="29">
        <f t="shared" si="4"/>
        <v>1589</v>
      </c>
      <c r="J12" s="24">
        <f t="shared" si="5"/>
        <v>62606.6</v>
      </c>
      <c r="K12" s="23">
        <f t="shared" si="6"/>
        <v>5.0004134890032768E-2</v>
      </c>
    </row>
    <row r="13" spans="1:14" x14ac:dyDescent="0.2">
      <c r="A13" s="31">
        <v>7</v>
      </c>
      <c r="B13" s="13" t="s">
        <v>30</v>
      </c>
      <c r="C13" s="44">
        <v>58.4</v>
      </c>
      <c r="D13" s="44">
        <f t="shared" si="0"/>
        <v>49.64</v>
      </c>
      <c r="E13" s="17">
        <f t="shared" si="1"/>
        <v>-0.14999999999999997</v>
      </c>
      <c r="F13" s="10">
        <f t="shared" si="2"/>
        <v>-8.759999999999998</v>
      </c>
      <c r="G13" s="46">
        <v>-5.0000000000000001E-3</v>
      </c>
      <c r="H13" s="14">
        <f t="shared" si="3"/>
        <v>-6260.1422999999995</v>
      </c>
      <c r="I13" s="28">
        <f t="shared" si="4"/>
        <v>715</v>
      </c>
      <c r="J13" s="14">
        <f t="shared" si="5"/>
        <v>41756</v>
      </c>
      <c r="K13" s="22">
        <f t="shared" si="6"/>
        <v>3.3350679584392195E-2</v>
      </c>
    </row>
    <row r="14" spans="1:14" x14ac:dyDescent="0.2">
      <c r="A14" s="31">
        <v>8</v>
      </c>
      <c r="B14" s="11" t="s">
        <v>32</v>
      </c>
      <c r="C14" s="44">
        <v>63.4</v>
      </c>
      <c r="D14" s="44">
        <f>C14*0.9</f>
        <v>57.06</v>
      </c>
      <c r="E14" s="18">
        <f t="shared" si="1"/>
        <v>-9.999999999999995E-2</v>
      </c>
      <c r="F14" s="12">
        <f t="shared" si="2"/>
        <v>-6.3399999999999963</v>
      </c>
      <c r="G14" s="46">
        <v>-5.0000000000000001E-3</v>
      </c>
      <c r="H14" s="24">
        <f t="shared" si="3"/>
        <v>-6260.1422999999995</v>
      </c>
      <c r="I14" s="29">
        <f t="shared" si="4"/>
        <v>987</v>
      </c>
      <c r="J14" s="24">
        <f t="shared" si="5"/>
        <v>62575.799999999996</v>
      </c>
      <c r="K14" s="23">
        <f t="shared" si="6"/>
        <v>4.9979534810255029E-2</v>
      </c>
    </row>
    <row r="15" spans="1:14" x14ac:dyDescent="0.2">
      <c r="A15" s="31">
        <v>9</v>
      </c>
      <c r="B15" s="13" t="s">
        <v>33</v>
      </c>
      <c r="C15" s="44">
        <v>14</v>
      </c>
      <c r="D15" s="44">
        <f>C15*0.9</f>
        <v>12.6</v>
      </c>
      <c r="E15" s="17">
        <f t="shared" si="1"/>
        <v>-0.10000000000000002</v>
      </c>
      <c r="F15" s="10">
        <f t="shared" si="2"/>
        <v>-1.4000000000000004</v>
      </c>
      <c r="G15" s="46">
        <v>-5.0000000000000001E-3</v>
      </c>
      <c r="H15" s="14">
        <f t="shared" si="3"/>
        <v>-6260.1422999999995</v>
      </c>
      <c r="I15" s="28">
        <f t="shared" si="4"/>
        <v>4472</v>
      </c>
      <c r="J15" s="14">
        <f t="shared" si="5"/>
        <v>62608</v>
      </c>
      <c r="K15" s="22">
        <f t="shared" si="6"/>
        <v>5.0005253075477214E-2</v>
      </c>
    </row>
    <row r="16" spans="1:14" x14ac:dyDescent="0.2">
      <c r="A16" s="31">
        <v>10</v>
      </c>
      <c r="B16" s="11" t="s">
        <v>46</v>
      </c>
      <c r="C16" s="44">
        <v>29.8</v>
      </c>
      <c r="D16" s="44">
        <f>C16*0.9</f>
        <v>26.82</v>
      </c>
      <c r="E16" s="18">
        <f t="shared" ref="E16" si="7">IFERROR((D16-C16)/C16,0)</f>
        <v>-0.1</v>
      </c>
      <c r="F16" s="12">
        <f t="shared" ref="F16" si="8">E16*C16</f>
        <v>-2.9800000000000004</v>
      </c>
      <c r="G16" s="46">
        <v>-5.0000000000000001E-3</v>
      </c>
      <c r="H16" s="24">
        <f t="shared" ref="H16" si="9">G16*$D$2</f>
        <v>-6260.1422999999995</v>
      </c>
      <c r="I16" s="29">
        <f t="shared" ref="I16" si="10">IFERROR(ROUND((H16/F16),0),0)</f>
        <v>2101</v>
      </c>
      <c r="J16" s="24">
        <f t="shared" ref="J16" si="11">IFERROR(I16*C16,0)</f>
        <v>62609.8</v>
      </c>
      <c r="K16" s="23">
        <f t="shared" ref="K16" si="12">J16/$D$2</f>
        <v>5.0006690742477218E-2</v>
      </c>
    </row>
    <row r="17" spans="1:11" x14ac:dyDescent="0.2">
      <c r="A17" s="31">
        <v>11</v>
      </c>
      <c r="B17" s="13" t="s">
        <v>34</v>
      </c>
      <c r="C17" s="44">
        <v>26.6</v>
      </c>
      <c r="D17" s="44">
        <f t="shared" si="0"/>
        <v>22.61</v>
      </c>
      <c r="E17" s="17">
        <f t="shared" si="1"/>
        <v>-0.15000000000000008</v>
      </c>
      <c r="F17" s="10">
        <f t="shared" si="2"/>
        <v>-3.9900000000000024</v>
      </c>
      <c r="G17" s="46">
        <v>-5.0000000000000001E-3</v>
      </c>
      <c r="H17" s="14">
        <f t="shared" si="3"/>
        <v>-6260.1422999999995</v>
      </c>
      <c r="I17" s="28">
        <f t="shared" si="4"/>
        <v>1569</v>
      </c>
      <c r="J17" s="14">
        <f t="shared" si="5"/>
        <v>41735.4</v>
      </c>
      <c r="K17" s="22">
        <f t="shared" si="6"/>
        <v>3.3334226284281114E-2</v>
      </c>
    </row>
    <row r="18" spans="1:11" x14ac:dyDescent="0.2">
      <c r="A18" s="31">
        <v>12</v>
      </c>
      <c r="B18" s="11" t="s">
        <v>4</v>
      </c>
      <c r="C18" s="44">
        <v>12.7</v>
      </c>
      <c r="D18" s="44">
        <f t="shared" si="0"/>
        <v>10.795</v>
      </c>
      <c r="E18" s="18">
        <f t="shared" ref="E18" si="13">IFERROR((D18-C18)/C18,0)</f>
        <v>-0.14999999999999997</v>
      </c>
      <c r="F18" s="12">
        <f t="shared" ref="F18" si="14">E18*C18</f>
        <v>-1.9049999999999994</v>
      </c>
      <c r="G18" s="46">
        <v>-5.0000000000000001E-3</v>
      </c>
      <c r="H18" s="24">
        <f t="shared" ref="H18" si="15">G18*$D$2</f>
        <v>-6260.1422999999995</v>
      </c>
      <c r="I18" s="29">
        <f t="shared" ref="I18" si="16">IFERROR(ROUND((H18/F18),0),0)</f>
        <v>3286</v>
      </c>
      <c r="J18" s="24">
        <f t="shared" ref="J18" si="17">IFERROR(I18*C18,0)</f>
        <v>41732.199999999997</v>
      </c>
      <c r="K18" s="23">
        <f t="shared" ref="K18" si="18">J18/$D$2</f>
        <v>3.3331670431836671E-2</v>
      </c>
    </row>
    <row r="19" spans="1:11" x14ac:dyDescent="0.2">
      <c r="A19" s="31">
        <v>13</v>
      </c>
      <c r="B19" s="13" t="s">
        <v>5</v>
      </c>
      <c r="C19" s="44">
        <v>99.3</v>
      </c>
      <c r="D19" s="44">
        <f>C19*0.9</f>
        <v>89.37</v>
      </c>
      <c r="E19" s="17">
        <f t="shared" si="1"/>
        <v>-9.9999999999999922E-2</v>
      </c>
      <c r="F19" s="10">
        <f t="shared" si="2"/>
        <v>-9.9299999999999926</v>
      </c>
      <c r="G19" s="46">
        <v>-5.0000000000000001E-3</v>
      </c>
      <c r="H19" s="14">
        <f t="shared" si="3"/>
        <v>-6260.1422999999995</v>
      </c>
      <c r="I19" s="28">
        <f t="shared" si="4"/>
        <v>630</v>
      </c>
      <c r="J19" s="14">
        <f t="shared" si="5"/>
        <v>62559</v>
      </c>
      <c r="K19" s="22">
        <f t="shared" si="6"/>
        <v>4.996611658492172E-2</v>
      </c>
    </row>
    <row r="20" spans="1:11" x14ac:dyDescent="0.2">
      <c r="A20" s="31">
        <v>14</v>
      </c>
      <c r="B20" s="11" t="s">
        <v>35</v>
      </c>
      <c r="C20" s="44">
        <v>88.6</v>
      </c>
      <c r="D20" s="44">
        <f>C20*0.9</f>
        <v>79.739999999999995</v>
      </c>
      <c r="E20" s="18">
        <f t="shared" si="1"/>
        <v>-0.1</v>
      </c>
      <c r="F20" s="12">
        <f t="shared" si="2"/>
        <v>-8.86</v>
      </c>
      <c r="G20" s="46">
        <v>-5.0000000000000001E-3</v>
      </c>
      <c r="H20" s="24">
        <f t="shared" si="3"/>
        <v>-6260.1422999999995</v>
      </c>
      <c r="I20" s="29">
        <f t="shared" si="4"/>
        <v>707</v>
      </c>
      <c r="J20" s="24">
        <f t="shared" si="5"/>
        <v>62640.2</v>
      </c>
      <c r="K20" s="23">
        <f t="shared" si="6"/>
        <v>5.0030971340699393E-2</v>
      </c>
    </row>
    <row r="21" spans="1:11" x14ac:dyDescent="0.2">
      <c r="A21" s="31">
        <v>15</v>
      </c>
      <c r="B21" s="13" t="s">
        <v>6</v>
      </c>
      <c r="C21" s="44">
        <v>116.5</v>
      </c>
      <c r="D21" s="44">
        <f>C21*0.9</f>
        <v>104.85000000000001</v>
      </c>
      <c r="E21" s="17">
        <f t="shared" si="1"/>
        <v>-9.9999999999999922E-2</v>
      </c>
      <c r="F21" s="10">
        <f t="shared" si="2"/>
        <v>-11.649999999999991</v>
      </c>
      <c r="G21" s="46">
        <v>-5.0000000000000001E-3</v>
      </c>
      <c r="H21" s="14">
        <f t="shared" si="3"/>
        <v>-6260.1422999999995</v>
      </c>
      <c r="I21" s="28">
        <f t="shared" si="4"/>
        <v>537</v>
      </c>
      <c r="J21" s="14">
        <f t="shared" si="5"/>
        <v>62560.5</v>
      </c>
      <c r="K21" s="22">
        <f t="shared" si="6"/>
        <v>4.9967314640755052E-2</v>
      </c>
    </row>
    <row r="22" spans="1:11" x14ac:dyDescent="0.2">
      <c r="A22" s="31">
        <v>16</v>
      </c>
      <c r="B22" s="11" t="s">
        <v>7</v>
      </c>
      <c r="C22" s="44">
        <v>68.5</v>
      </c>
      <c r="D22" s="44">
        <f>C22*0.9</f>
        <v>61.65</v>
      </c>
      <c r="E22" s="18">
        <f t="shared" si="1"/>
        <v>-0.10000000000000002</v>
      </c>
      <c r="F22" s="12">
        <f t="shared" si="2"/>
        <v>-6.8500000000000014</v>
      </c>
      <c r="G22" s="46">
        <v>-5.0000000000000001E-3</v>
      </c>
      <c r="H22" s="24">
        <f t="shared" si="3"/>
        <v>-6260.1422999999995</v>
      </c>
      <c r="I22" s="29">
        <f t="shared" si="4"/>
        <v>914</v>
      </c>
      <c r="J22" s="24">
        <f t="shared" si="5"/>
        <v>62609</v>
      </c>
      <c r="K22" s="23">
        <f t="shared" si="6"/>
        <v>5.0006051779366102E-2</v>
      </c>
    </row>
    <row r="23" spans="1:11" x14ac:dyDescent="0.2">
      <c r="A23" s="31">
        <v>17</v>
      </c>
      <c r="B23" s="13" t="s">
        <v>36</v>
      </c>
      <c r="C23" s="44">
        <v>57.5</v>
      </c>
      <c r="D23" s="44">
        <f t="shared" si="0"/>
        <v>48.875</v>
      </c>
      <c r="E23" s="17">
        <f t="shared" si="1"/>
        <v>-0.15</v>
      </c>
      <c r="F23" s="10">
        <f t="shared" si="2"/>
        <v>-8.625</v>
      </c>
      <c r="G23" s="46">
        <v>-5.0000000000000001E-3</v>
      </c>
      <c r="H23" s="14">
        <f t="shared" si="3"/>
        <v>-6260.1422999999995</v>
      </c>
      <c r="I23" s="28">
        <f t="shared" si="4"/>
        <v>726</v>
      </c>
      <c r="J23" s="14">
        <f t="shared" si="5"/>
        <v>41745</v>
      </c>
      <c r="K23" s="22">
        <f t="shared" si="6"/>
        <v>3.3341893841614435E-2</v>
      </c>
    </row>
    <row r="24" spans="1:11" x14ac:dyDescent="0.2">
      <c r="A24" s="31">
        <v>18</v>
      </c>
      <c r="B24" s="11" t="s">
        <v>42</v>
      </c>
      <c r="C24" s="44">
        <v>9.5</v>
      </c>
      <c r="D24" s="44">
        <f>C24*0.9</f>
        <v>8.5500000000000007</v>
      </c>
      <c r="E24" s="18">
        <f t="shared" si="1"/>
        <v>-9.9999999999999922E-2</v>
      </c>
      <c r="F24" s="12">
        <f t="shared" si="2"/>
        <v>-0.94999999999999929</v>
      </c>
      <c r="G24" s="46">
        <v>-5.0000000000000001E-3</v>
      </c>
      <c r="H24" s="24">
        <f t="shared" si="3"/>
        <v>-6260.1422999999995</v>
      </c>
      <c r="I24" s="29">
        <f t="shared" si="4"/>
        <v>6590</v>
      </c>
      <c r="J24" s="24">
        <f t="shared" si="5"/>
        <v>62605</v>
      </c>
      <c r="K24" s="23">
        <f t="shared" si="6"/>
        <v>5.0002856963810551E-2</v>
      </c>
    </row>
    <row r="25" spans="1:11" x14ac:dyDescent="0.2">
      <c r="A25" s="31">
        <v>19</v>
      </c>
      <c r="B25" s="13" t="s">
        <v>37</v>
      </c>
      <c r="C25" s="44">
        <v>69</v>
      </c>
      <c r="D25" s="44">
        <f>C25*0.9</f>
        <v>62.1</v>
      </c>
      <c r="E25" s="17">
        <f t="shared" si="1"/>
        <v>-9.9999999999999978E-2</v>
      </c>
      <c r="F25" s="10">
        <f t="shared" si="2"/>
        <v>-6.8999999999999986</v>
      </c>
      <c r="G25" s="46">
        <v>-5.0000000000000001E-3</v>
      </c>
      <c r="H25" s="14">
        <f t="shared" si="3"/>
        <v>-6260.1422999999995</v>
      </c>
      <c r="I25" s="28">
        <f t="shared" si="4"/>
        <v>907</v>
      </c>
      <c r="J25" s="14">
        <f t="shared" si="5"/>
        <v>62583</v>
      </c>
      <c r="K25" s="22">
        <f t="shared" si="6"/>
        <v>4.9985285478255023E-2</v>
      </c>
    </row>
    <row r="26" spans="1:11" x14ac:dyDescent="0.2">
      <c r="A26" s="31">
        <v>20</v>
      </c>
      <c r="B26" s="11" t="s">
        <v>8</v>
      </c>
      <c r="C26" s="44">
        <v>20.5</v>
      </c>
      <c r="D26" s="44">
        <f>C26*0.8</f>
        <v>16.400000000000002</v>
      </c>
      <c r="E26" s="18">
        <f t="shared" si="1"/>
        <v>-0.1999999999999999</v>
      </c>
      <c r="F26" s="12">
        <f t="shared" si="2"/>
        <v>-4.0999999999999979</v>
      </c>
      <c r="G26" s="46">
        <v>-6.4999999999999997E-3</v>
      </c>
      <c r="H26" s="24">
        <f t="shared" si="3"/>
        <v>-8138.1849899999997</v>
      </c>
      <c r="I26" s="29">
        <f t="shared" si="4"/>
        <v>1985</v>
      </c>
      <c r="J26" s="24">
        <f t="shared" si="5"/>
        <v>40692.5</v>
      </c>
      <c r="K26" s="23">
        <f t="shared" si="6"/>
        <v>3.2501257998560192E-2</v>
      </c>
    </row>
    <row r="27" spans="1:11" x14ac:dyDescent="0.2">
      <c r="A27" s="31">
        <v>21</v>
      </c>
      <c r="B27" s="13" t="s">
        <v>45</v>
      </c>
      <c r="C27" s="44">
        <v>48</v>
      </c>
      <c r="D27" s="44">
        <f>C27*0.85</f>
        <v>40.799999999999997</v>
      </c>
      <c r="E27" s="17">
        <f t="shared" ref="E27" si="19">IFERROR((D27-C27)/C27,0)</f>
        <v>-0.15000000000000005</v>
      </c>
      <c r="F27" s="10">
        <f t="shared" ref="F27" si="20">E27*C27</f>
        <v>-7.2000000000000028</v>
      </c>
      <c r="G27" s="46">
        <v>-5.0000000000000001E-3</v>
      </c>
      <c r="H27" s="14">
        <f t="shared" ref="H27" si="21">G27*$D$2</f>
        <v>-6260.1422999999995</v>
      </c>
      <c r="I27" s="28">
        <f t="shared" ref="I27" si="22">IFERROR(ROUND((H27/F27),0),0)</f>
        <v>869</v>
      </c>
      <c r="J27" s="14">
        <f t="shared" ref="J27" si="23">IFERROR(I27*C27,0)</f>
        <v>41712</v>
      </c>
      <c r="K27" s="22">
        <f t="shared" ref="K27" si="24">J27/$D$2</f>
        <v>3.3315536613281141E-2</v>
      </c>
    </row>
    <row r="28" spans="1:11" x14ac:dyDescent="0.2">
      <c r="A28" s="31">
        <v>22</v>
      </c>
      <c r="B28" s="11" t="s">
        <v>44</v>
      </c>
      <c r="C28" s="44">
        <v>87.4</v>
      </c>
      <c r="D28" s="44">
        <f>C28*0.9</f>
        <v>78.660000000000011</v>
      </c>
      <c r="E28" s="18">
        <f t="shared" si="1"/>
        <v>-9.9999999999999936E-2</v>
      </c>
      <c r="F28" s="12">
        <f t="shared" ref="F28" si="25">E28*C28</f>
        <v>-8.7399999999999949</v>
      </c>
      <c r="G28" s="46">
        <v>-5.0000000000000001E-3</v>
      </c>
      <c r="H28" s="24">
        <f t="shared" ref="H28" si="26">G28*$D$2</f>
        <v>-6260.1422999999995</v>
      </c>
      <c r="I28" s="29">
        <f t="shared" ref="I28" si="27">IFERROR(ROUND((H28/F28),0),0)</f>
        <v>716</v>
      </c>
      <c r="J28" s="24">
        <f t="shared" ref="J28" si="28">IFERROR(I28*C28,0)</f>
        <v>62578.400000000001</v>
      </c>
      <c r="K28" s="23">
        <f t="shared" ref="K28" si="29">J28/$D$2</f>
        <v>4.9981611440366142E-2</v>
      </c>
    </row>
    <row r="29" spans="1:11" x14ac:dyDescent="0.2">
      <c r="A29" s="31">
        <v>23</v>
      </c>
      <c r="B29" s="13" t="s">
        <v>38</v>
      </c>
      <c r="C29" s="44">
        <v>203</v>
      </c>
      <c r="D29" s="44">
        <f t="shared" si="0"/>
        <v>172.54999999999998</v>
      </c>
      <c r="E29" s="17">
        <f t="shared" si="1"/>
        <v>-0.15000000000000008</v>
      </c>
      <c r="F29" s="10">
        <f t="shared" si="2"/>
        <v>-30.450000000000017</v>
      </c>
      <c r="G29" s="46">
        <v>-5.0000000000000001E-3</v>
      </c>
      <c r="H29" s="14">
        <f t="shared" si="3"/>
        <v>-6260.1422999999995</v>
      </c>
      <c r="I29" s="28">
        <f t="shared" si="4"/>
        <v>206</v>
      </c>
      <c r="J29" s="14">
        <f t="shared" si="5"/>
        <v>41818</v>
      </c>
      <c r="K29" s="22">
        <f t="shared" si="6"/>
        <v>3.3400199225503233E-2</v>
      </c>
    </row>
    <row r="30" spans="1:11" x14ac:dyDescent="0.2">
      <c r="A30" s="31">
        <v>24</v>
      </c>
      <c r="B30" s="11" t="s">
        <v>39</v>
      </c>
      <c r="C30" s="44">
        <v>24.6</v>
      </c>
      <c r="D30" s="44">
        <f t="shared" si="0"/>
        <v>20.91</v>
      </c>
      <c r="E30" s="18">
        <f t="shared" si="1"/>
        <v>-0.15000000000000005</v>
      </c>
      <c r="F30" s="12">
        <f t="shared" si="2"/>
        <v>-3.6900000000000013</v>
      </c>
      <c r="G30" s="46">
        <v>-5.0000000000000001E-3</v>
      </c>
      <c r="H30" s="24">
        <f t="shared" si="3"/>
        <v>-6260.1422999999995</v>
      </c>
      <c r="I30" s="29">
        <f t="shared" si="4"/>
        <v>1697</v>
      </c>
      <c r="J30" s="24">
        <f t="shared" si="5"/>
        <v>41746.200000000004</v>
      </c>
      <c r="K30" s="23">
        <f t="shared" si="6"/>
        <v>3.3342852286281102E-2</v>
      </c>
    </row>
    <row r="31" spans="1:11" x14ac:dyDescent="0.2">
      <c r="A31" s="31">
        <v>25</v>
      </c>
      <c r="B31" s="13" t="s">
        <v>9</v>
      </c>
      <c r="C31" s="44">
        <v>59.2</v>
      </c>
      <c r="D31" s="44">
        <f t="shared" si="0"/>
        <v>50.32</v>
      </c>
      <c r="E31" s="17">
        <f t="shared" si="1"/>
        <v>-0.15000000000000002</v>
      </c>
      <c r="F31" s="10">
        <f t="shared" si="2"/>
        <v>-8.8800000000000026</v>
      </c>
      <c r="G31" s="46">
        <v>-5.0000000000000001E-3</v>
      </c>
      <c r="H31" s="14">
        <f t="shared" si="3"/>
        <v>-6260.1422999999995</v>
      </c>
      <c r="I31" s="28">
        <f t="shared" si="4"/>
        <v>705</v>
      </c>
      <c r="J31" s="14">
        <f t="shared" si="5"/>
        <v>41736</v>
      </c>
      <c r="K31" s="22">
        <f t="shared" si="6"/>
        <v>3.3334705506614444E-2</v>
      </c>
    </row>
    <row r="32" spans="1:11" x14ac:dyDescent="0.2">
      <c r="A32" s="31">
        <v>26</v>
      </c>
      <c r="B32" s="11" t="s">
        <v>40</v>
      </c>
      <c r="C32" s="44">
        <v>16.5</v>
      </c>
      <c r="D32" s="44">
        <f>C32*0.9</f>
        <v>14.85</v>
      </c>
      <c r="E32" s="18">
        <f t="shared" si="1"/>
        <v>-0.10000000000000002</v>
      </c>
      <c r="F32" s="12">
        <f t="shared" si="2"/>
        <v>-1.6500000000000004</v>
      </c>
      <c r="G32" s="46">
        <v>-5.0000000000000001E-3</v>
      </c>
      <c r="H32" s="24">
        <f t="shared" si="3"/>
        <v>-6260.1422999999995</v>
      </c>
      <c r="I32" s="29">
        <f t="shared" si="4"/>
        <v>3794</v>
      </c>
      <c r="J32" s="24">
        <f t="shared" si="5"/>
        <v>62601</v>
      </c>
      <c r="K32" s="23">
        <f t="shared" si="6"/>
        <v>4.9999662148254999E-2</v>
      </c>
    </row>
    <row r="33" spans="1:11" x14ac:dyDescent="0.2">
      <c r="A33" s="31">
        <v>27</v>
      </c>
      <c r="B33" s="13" t="s">
        <v>41</v>
      </c>
      <c r="C33" s="44">
        <v>39.299999999999997</v>
      </c>
      <c r="D33" s="44">
        <f>C33*0.9</f>
        <v>35.369999999999997</v>
      </c>
      <c r="E33" s="17">
        <f t="shared" si="1"/>
        <v>-0.1</v>
      </c>
      <c r="F33" s="10">
        <f t="shared" si="2"/>
        <v>-3.9299999999999997</v>
      </c>
      <c r="G33" s="46">
        <v>-5.0000000000000001E-3</v>
      </c>
      <c r="H33" s="14">
        <f t="shared" si="3"/>
        <v>-6260.1422999999995</v>
      </c>
      <c r="I33" s="28">
        <f t="shared" si="4"/>
        <v>1593</v>
      </c>
      <c r="J33" s="14">
        <f t="shared" si="5"/>
        <v>62604.899999999994</v>
      </c>
      <c r="K33" s="22">
        <f t="shared" si="6"/>
        <v>5.0002777093421658E-2</v>
      </c>
    </row>
    <row r="34" spans="1:11" x14ac:dyDescent="0.2">
      <c r="A34" s="31">
        <v>28</v>
      </c>
      <c r="B34" s="11"/>
      <c r="C34" s="44"/>
      <c r="D34" s="44">
        <f t="shared" si="0"/>
        <v>0</v>
      </c>
      <c r="E34" s="18">
        <f t="shared" si="1"/>
        <v>0</v>
      </c>
      <c r="F34" s="12">
        <f t="shared" si="2"/>
        <v>0</v>
      </c>
      <c r="G34" s="46"/>
      <c r="H34" s="24">
        <f t="shared" si="3"/>
        <v>0</v>
      </c>
      <c r="I34" s="29">
        <f t="shared" si="4"/>
        <v>0</v>
      </c>
      <c r="J34" s="24">
        <f t="shared" si="5"/>
        <v>0</v>
      </c>
      <c r="K34" s="23">
        <f t="shared" si="6"/>
        <v>0</v>
      </c>
    </row>
    <row r="35" spans="1:11" x14ac:dyDescent="0.2">
      <c r="A35" s="31">
        <v>29</v>
      </c>
      <c r="B35" s="13"/>
      <c r="C35" s="44"/>
      <c r="D35" s="44">
        <f t="shared" si="0"/>
        <v>0</v>
      </c>
      <c r="E35" s="17">
        <f t="shared" si="1"/>
        <v>0</v>
      </c>
      <c r="F35" s="10">
        <f t="shared" si="2"/>
        <v>0</v>
      </c>
      <c r="G35" s="46"/>
      <c r="H35" s="14">
        <f t="shared" si="3"/>
        <v>0</v>
      </c>
      <c r="I35" s="28">
        <f t="shared" si="4"/>
        <v>0</v>
      </c>
      <c r="J35" s="14">
        <f t="shared" si="5"/>
        <v>0</v>
      </c>
      <c r="K35" s="22">
        <f t="shared" si="6"/>
        <v>0</v>
      </c>
    </row>
    <row r="36" spans="1:11" x14ac:dyDescent="0.2">
      <c r="A36" s="31">
        <v>30</v>
      </c>
      <c r="B36" s="11"/>
      <c r="C36" s="44"/>
      <c r="D36" s="44">
        <f t="shared" si="0"/>
        <v>0</v>
      </c>
      <c r="E36" s="18">
        <f t="shared" si="1"/>
        <v>0</v>
      </c>
      <c r="F36" s="12">
        <f t="shared" si="2"/>
        <v>0</v>
      </c>
      <c r="G36" s="46"/>
      <c r="H36" s="24">
        <f t="shared" si="3"/>
        <v>0</v>
      </c>
      <c r="I36" s="29">
        <f t="shared" si="4"/>
        <v>0</v>
      </c>
      <c r="J36" s="24">
        <f t="shared" si="5"/>
        <v>0</v>
      </c>
      <c r="K36" s="23">
        <f t="shared" si="6"/>
        <v>0</v>
      </c>
    </row>
    <row r="37" spans="1:11" x14ac:dyDescent="0.2">
      <c r="A37" s="31">
        <v>31</v>
      </c>
      <c r="B37" s="13"/>
      <c r="C37" s="44"/>
      <c r="D37" s="44">
        <f t="shared" si="0"/>
        <v>0</v>
      </c>
      <c r="E37" s="17">
        <f t="shared" si="1"/>
        <v>0</v>
      </c>
      <c r="F37" s="10">
        <f t="shared" si="2"/>
        <v>0</v>
      </c>
      <c r="G37" s="46"/>
      <c r="H37" s="14">
        <f t="shared" si="3"/>
        <v>0</v>
      </c>
      <c r="I37" s="28">
        <f t="shared" si="4"/>
        <v>0</v>
      </c>
      <c r="J37" s="14">
        <f t="shared" si="5"/>
        <v>0</v>
      </c>
      <c r="K37" s="22">
        <f t="shared" si="6"/>
        <v>0</v>
      </c>
    </row>
    <row r="38" spans="1:11" x14ac:dyDescent="0.2">
      <c r="A38" s="31">
        <v>32</v>
      </c>
      <c r="B38" s="11"/>
      <c r="C38" s="44"/>
      <c r="D38" s="44">
        <f t="shared" si="0"/>
        <v>0</v>
      </c>
      <c r="E38" s="18">
        <f t="shared" si="1"/>
        <v>0</v>
      </c>
      <c r="F38" s="12">
        <f t="shared" si="2"/>
        <v>0</v>
      </c>
      <c r="G38" s="46"/>
      <c r="H38" s="24">
        <f t="shared" si="3"/>
        <v>0</v>
      </c>
      <c r="I38" s="29">
        <f t="shared" si="4"/>
        <v>0</v>
      </c>
      <c r="J38" s="24">
        <f t="shared" si="5"/>
        <v>0</v>
      </c>
      <c r="K38" s="23">
        <f t="shared" si="6"/>
        <v>0</v>
      </c>
    </row>
    <row r="39" spans="1:11" x14ac:dyDescent="0.2">
      <c r="A39" s="31">
        <v>33</v>
      </c>
      <c r="B39" s="13"/>
      <c r="C39" s="44"/>
      <c r="D39" s="44">
        <f t="shared" si="0"/>
        <v>0</v>
      </c>
      <c r="E39" s="17">
        <f t="shared" si="1"/>
        <v>0</v>
      </c>
      <c r="F39" s="10">
        <f t="shared" si="2"/>
        <v>0</v>
      </c>
      <c r="G39" s="46"/>
      <c r="H39" s="14">
        <f t="shared" si="3"/>
        <v>0</v>
      </c>
      <c r="I39" s="28">
        <f t="shared" si="4"/>
        <v>0</v>
      </c>
      <c r="J39" s="14">
        <f t="shared" si="5"/>
        <v>0</v>
      </c>
      <c r="K39" s="22">
        <f t="shared" si="6"/>
        <v>0</v>
      </c>
    </row>
    <row r="40" spans="1:11" x14ac:dyDescent="0.2">
      <c r="A40" s="31">
        <v>34</v>
      </c>
      <c r="B40" s="11"/>
      <c r="C40" s="44"/>
      <c r="D40" s="44">
        <f t="shared" si="0"/>
        <v>0</v>
      </c>
      <c r="E40" s="18">
        <f t="shared" si="1"/>
        <v>0</v>
      </c>
      <c r="F40" s="12">
        <f t="shared" si="2"/>
        <v>0</v>
      </c>
      <c r="G40" s="46"/>
      <c r="H40" s="24">
        <f t="shared" si="3"/>
        <v>0</v>
      </c>
      <c r="I40" s="29">
        <f t="shared" si="4"/>
        <v>0</v>
      </c>
      <c r="J40" s="24">
        <f t="shared" si="5"/>
        <v>0</v>
      </c>
      <c r="K40" s="23">
        <f t="shared" si="6"/>
        <v>0</v>
      </c>
    </row>
    <row r="41" spans="1:11" x14ac:dyDescent="0.2">
      <c r="A41" s="31">
        <v>35</v>
      </c>
      <c r="B41" s="13"/>
      <c r="C41" s="44"/>
      <c r="D41" s="44">
        <f t="shared" si="0"/>
        <v>0</v>
      </c>
      <c r="E41" s="17">
        <f t="shared" si="1"/>
        <v>0</v>
      </c>
      <c r="F41" s="10">
        <f t="shared" si="2"/>
        <v>0</v>
      </c>
      <c r="G41" s="46"/>
      <c r="H41" s="14">
        <f t="shared" si="3"/>
        <v>0</v>
      </c>
      <c r="I41" s="28">
        <f t="shared" si="4"/>
        <v>0</v>
      </c>
      <c r="J41" s="14">
        <f t="shared" si="5"/>
        <v>0</v>
      </c>
      <c r="K41" s="22">
        <f t="shared" si="6"/>
        <v>0</v>
      </c>
    </row>
    <row r="42" spans="1:11" x14ac:dyDescent="0.2">
      <c r="A42" s="31">
        <v>36</v>
      </c>
      <c r="B42" s="11"/>
      <c r="C42" s="44"/>
      <c r="D42" s="44">
        <f t="shared" si="0"/>
        <v>0</v>
      </c>
      <c r="E42" s="18">
        <f t="shared" si="1"/>
        <v>0</v>
      </c>
      <c r="F42" s="12">
        <f t="shared" si="2"/>
        <v>0</v>
      </c>
      <c r="G42" s="46"/>
      <c r="H42" s="24">
        <f t="shared" si="3"/>
        <v>0</v>
      </c>
      <c r="I42" s="29">
        <f t="shared" si="4"/>
        <v>0</v>
      </c>
      <c r="J42" s="24">
        <f t="shared" si="5"/>
        <v>0</v>
      </c>
      <c r="K42" s="23">
        <f t="shared" si="6"/>
        <v>0</v>
      </c>
    </row>
    <row r="43" spans="1:11" x14ac:dyDescent="0.2">
      <c r="A43" s="31">
        <v>37</v>
      </c>
      <c r="B43" s="13"/>
      <c r="C43" s="44"/>
      <c r="D43" s="44">
        <f t="shared" si="0"/>
        <v>0</v>
      </c>
      <c r="E43" s="17">
        <f t="shared" si="1"/>
        <v>0</v>
      </c>
      <c r="F43" s="10">
        <f t="shared" si="2"/>
        <v>0</v>
      </c>
      <c r="G43" s="46"/>
      <c r="H43" s="14">
        <f t="shared" si="3"/>
        <v>0</v>
      </c>
      <c r="I43" s="28">
        <f t="shared" si="4"/>
        <v>0</v>
      </c>
      <c r="J43" s="14">
        <f t="shared" si="5"/>
        <v>0</v>
      </c>
      <c r="K43" s="22">
        <f t="shared" si="6"/>
        <v>0</v>
      </c>
    </row>
    <row r="44" spans="1:11" x14ac:dyDescent="0.2">
      <c r="A44" s="31">
        <v>38</v>
      </c>
      <c r="B44" s="11"/>
      <c r="C44" s="44"/>
      <c r="D44" s="44">
        <f t="shared" si="0"/>
        <v>0</v>
      </c>
      <c r="E44" s="18">
        <f t="shared" si="1"/>
        <v>0</v>
      </c>
      <c r="F44" s="12">
        <f t="shared" si="2"/>
        <v>0</v>
      </c>
      <c r="G44" s="46"/>
      <c r="H44" s="24">
        <f t="shared" si="3"/>
        <v>0</v>
      </c>
      <c r="I44" s="29">
        <f t="shared" si="4"/>
        <v>0</v>
      </c>
      <c r="J44" s="24">
        <f t="shared" si="5"/>
        <v>0</v>
      </c>
      <c r="K44" s="23">
        <f t="shared" si="6"/>
        <v>0</v>
      </c>
    </row>
    <row r="45" spans="1:11" x14ac:dyDescent="0.2">
      <c r="A45" s="31">
        <v>39</v>
      </c>
      <c r="B45" s="13"/>
      <c r="C45" s="44"/>
      <c r="D45" s="44">
        <f t="shared" si="0"/>
        <v>0</v>
      </c>
      <c r="E45" s="17">
        <f t="shared" si="1"/>
        <v>0</v>
      </c>
      <c r="F45" s="10">
        <f t="shared" si="2"/>
        <v>0</v>
      </c>
      <c r="G45" s="46"/>
      <c r="H45" s="14">
        <f t="shared" si="3"/>
        <v>0</v>
      </c>
      <c r="I45" s="28">
        <f t="shared" si="4"/>
        <v>0</v>
      </c>
      <c r="J45" s="14">
        <f t="shared" si="5"/>
        <v>0</v>
      </c>
      <c r="K45" s="22">
        <f t="shared" si="6"/>
        <v>0</v>
      </c>
    </row>
    <row r="46" spans="1:11" x14ac:dyDescent="0.2">
      <c r="A46" s="31">
        <v>40</v>
      </c>
      <c r="B46" s="11"/>
      <c r="C46" s="44"/>
      <c r="D46" s="44">
        <f t="shared" si="0"/>
        <v>0</v>
      </c>
      <c r="E46" s="18">
        <f t="shared" si="1"/>
        <v>0</v>
      </c>
      <c r="F46" s="12">
        <f t="shared" si="2"/>
        <v>0</v>
      </c>
      <c r="G46" s="46"/>
      <c r="H46" s="24">
        <f t="shared" si="3"/>
        <v>0</v>
      </c>
      <c r="I46" s="29">
        <f t="shared" si="4"/>
        <v>0</v>
      </c>
      <c r="J46" s="24">
        <f t="shared" si="5"/>
        <v>0</v>
      </c>
      <c r="K46" s="23">
        <f t="shared" si="6"/>
        <v>0</v>
      </c>
    </row>
    <row r="47" spans="1:11" x14ac:dyDescent="0.2">
      <c r="A47" s="31">
        <v>41</v>
      </c>
      <c r="B47" s="13"/>
      <c r="C47" s="44"/>
      <c r="D47" s="44">
        <f t="shared" si="0"/>
        <v>0</v>
      </c>
      <c r="E47" s="17">
        <f t="shared" si="1"/>
        <v>0</v>
      </c>
      <c r="F47" s="10">
        <f t="shared" si="2"/>
        <v>0</v>
      </c>
      <c r="G47" s="46"/>
      <c r="H47" s="14">
        <f t="shared" si="3"/>
        <v>0</v>
      </c>
      <c r="I47" s="28">
        <f t="shared" si="4"/>
        <v>0</v>
      </c>
      <c r="J47" s="14">
        <f t="shared" si="5"/>
        <v>0</v>
      </c>
      <c r="K47" s="22">
        <f t="shared" si="6"/>
        <v>0</v>
      </c>
    </row>
    <row r="48" spans="1:11" x14ac:dyDescent="0.2">
      <c r="A48" s="31">
        <v>42</v>
      </c>
      <c r="B48" s="11"/>
      <c r="C48" s="44"/>
      <c r="D48" s="44">
        <f t="shared" si="0"/>
        <v>0</v>
      </c>
      <c r="E48" s="18">
        <f t="shared" si="1"/>
        <v>0</v>
      </c>
      <c r="F48" s="12">
        <f t="shared" si="2"/>
        <v>0</v>
      </c>
      <c r="G48" s="46"/>
      <c r="H48" s="24">
        <f t="shared" si="3"/>
        <v>0</v>
      </c>
      <c r="I48" s="29">
        <f t="shared" si="4"/>
        <v>0</v>
      </c>
      <c r="J48" s="24">
        <f t="shared" si="5"/>
        <v>0</v>
      </c>
      <c r="K48" s="23">
        <f t="shared" si="6"/>
        <v>0</v>
      </c>
    </row>
    <row r="49" spans="1:11" x14ac:dyDescent="0.2">
      <c r="A49" s="31">
        <v>43</v>
      </c>
      <c r="B49" s="13"/>
      <c r="C49" s="44"/>
      <c r="D49" s="44">
        <f t="shared" si="0"/>
        <v>0</v>
      </c>
      <c r="E49" s="17">
        <f t="shared" si="1"/>
        <v>0</v>
      </c>
      <c r="F49" s="10">
        <f t="shared" si="2"/>
        <v>0</v>
      </c>
      <c r="G49" s="46"/>
      <c r="H49" s="14">
        <f t="shared" si="3"/>
        <v>0</v>
      </c>
      <c r="I49" s="28">
        <f t="shared" si="4"/>
        <v>0</v>
      </c>
      <c r="J49" s="14">
        <f t="shared" si="5"/>
        <v>0</v>
      </c>
      <c r="K49" s="22">
        <f t="shared" si="6"/>
        <v>0</v>
      </c>
    </row>
    <row r="50" spans="1:11" x14ac:dyDescent="0.2">
      <c r="A50" s="31">
        <v>44</v>
      </c>
      <c r="B50" s="11"/>
      <c r="C50" s="44"/>
      <c r="D50" s="44">
        <f t="shared" si="0"/>
        <v>0</v>
      </c>
      <c r="E50" s="18">
        <f t="shared" si="1"/>
        <v>0</v>
      </c>
      <c r="F50" s="12">
        <f t="shared" si="2"/>
        <v>0</v>
      </c>
      <c r="G50" s="46"/>
      <c r="H50" s="24">
        <f t="shared" si="3"/>
        <v>0</v>
      </c>
      <c r="I50" s="29">
        <f t="shared" si="4"/>
        <v>0</v>
      </c>
      <c r="J50" s="24">
        <f t="shared" si="5"/>
        <v>0</v>
      </c>
      <c r="K50" s="23">
        <f t="shared" si="6"/>
        <v>0</v>
      </c>
    </row>
    <row r="51" spans="1:11" x14ac:dyDescent="0.2">
      <c r="A51" s="32">
        <v>45</v>
      </c>
      <c r="B51" s="48"/>
      <c r="C51" s="45"/>
      <c r="D51" s="45">
        <f t="shared" si="0"/>
        <v>0</v>
      </c>
      <c r="E51" s="49">
        <f t="shared" si="1"/>
        <v>0</v>
      </c>
      <c r="F51" s="50">
        <f t="shared" si="2"/>
        <v>0</v>
      </c>
      <c r="G51" s="47"/>
      <c r="H51" s="51">
        <f t="shared" si="3"/>
        <v>0</v>
      </c>
      <c r="I51" s="52">
        <f t="shared" si="4"/>
        <v>0</v>
      </c>
      <c r="J51" s="51">
        <f t="shared" si="5"/>
        <v>0</v>
      </c>
      <c r="K51" s="53">
        <f t="shared" si="6"/>
        <v>0</v>
      </c>
    </row>
  </sheetData>
  <sheetProtection algorithmName="SHA-512" hashValue="nbFDVF2kPcz7vMs1SnXFU/LIybHbUtDq0unuLJ7WDqYgeUaJGPeRYk9xdqGoEr3/jl1Mm4rabMaGLXZkK6YK+A==" saltValue="XGwX2OEGzAZ/zBGm6rPxGA==" spinCount="100000" sheet="1" objects="1" scenarios="1"/>
  <dataValidations count="4">
    <dataValidation type="decimal" operator="lessThan" allowBlank="1" showInputMessage="1" showErrorMessage="1" errorTitle="keine positive Zahlen zulässig" error="Bitte geben Sie eine negative Zahl ein." promptTitle="Eingabe einer negativen Zahl" prompt="Bitte geben Sie eine negativen Prozentsatz ein." sqref="D3 G7:G51" xr:uid="{E9CAFF65-239F-4004-A4A6-86088397D4F3}">
      <formula1>0</formula1>
    </dataValidation>
    <dataValidation type="decimal" allowBlank="1" showInputMessage="1" showErrorMessage="1" errorTitle="Stoppkurs liegt drüber" error="Bitte geben Sie einen Stoppkurs ein, der unter dem Kaufkurs liegt." promptTitle="Eingabe eines Stoppkurses" prompt="Bitte geben Sie einen Stoppkurs ein, der unterhalb des Kaufkurses liegt." sqref="D7:D51" xr:uid="{0B3A5962-2415-4DB5-899A-D3B0603344A3}">
      <formula1>0.01</formula1>
      <formula2>C7-0.01</formula2>
    </dataValidation>
    <dataValidation type="whole" operator="greaterThan" allowBlank="1" showInputMessage="1" showErrorMessage="1" errorTitle="Keine Bruchteile" error="Bitte geben Sie eine positive Zahl ein ohne Nachkommerstelle!" promptTitle="Eingabe einer positiven Zahl" prompt="Bitte geben Sie eine positive Zahl." sqref="D2" xr:uid="{1C6D739C-1C61-4711-AD56-62B2947DCC88}">
      <formula1>0</formula1>
    </dataValidation>
    <dataValidation type="decimal" operator="greaterThan" allowBlank="1" showInputMessage="1" showErrorMessage="1" errorTitle="Fehler Kaufkurs" error="Hier geben Sie den Kaufkurs Ihres Investment ein." promptTitle="Eingabe Kaufkurs" prompt="Bitte geben Sie den Kaufkurs ein." sqref="C7:C51" xr:uid="{8EC4ECCA-A50A-40C5-A87B-326844A3D0D0}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0378-A159-470E-BA6E-DECE575EC085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</vt:lpstr>
      <vt:lpstr>Tabelle1</vt:lpstr>
      <vt:lpstr>'Tabelle 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Michl_Win7</dc:creator>
  <cp:lastModifiedBy>Michl_Win7</cp:lastModifiedBy>
  <cp:lastPrinted>2017-11-12T22:32:12Z</cp:lastPrinted>
  <dcterms:created xsi:type="dcterms:W3CDTF">2017-10-30T08:12:27Z</dcterms:created>
  <dcterms:modified xsi:type="dcterms:W3CDTF">2018-11-04T07:44:21Z</dcterms:modified>
</cp:coreProperties>
</file>