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H:\Eigene Produkte\Dummies-Reihe Neuauflage\Z Pivot-Manuskript\Beispieldateien\"/>
    </mc:Choice>
  </mc:AlternateContent>
  <xr:revisionPtr revIDLastSave="0" documentId="13_ncr:1_{1A5CAABA-D846-4650-ABE9-E41849A17D3D}" xr6:coauthVersionLast="45" xr6:coauthVersionMax="45" xr10:uidLastSave="{00000000-0000-0000-0000-000000000000}"/>
  <bookViews>
    <workbookView xWindow="28680" yWindow="-120" windowWidth="29040" windowHeight="15840" tabRatio="834" xr2:uid="{00000000-000D-0000-FFFF-FFFF00000000}"/>
  </bookViews>
  <sheets>
    <sheet name="Inhalt" sheetId="39" r:id="rId1"/>
    <sheet name="Kap1-Bsp1" sheetId="15" r:id="rId2"/>
  </sheets>
  <definedNames>
    <definedName name="_xlnm._FilterDatabase" localSheetId="1" hidden="1">'Kap1-Bsp1'!$A$1:$D$22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15" l="1"/>
  <c r="G28" i="15"/>
  <c r="G27" i="15"/>
  <c r="E2" i="15"/>
  <c r="E3" i="15"/>
  <c r="E4" i="15"/>
  <c r="E5" i="15"/>
  <c r="E6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D21" i="15"/>
  <c r="E21" i="15" l="1"/>
  <c r="G29" i="15" s="1"/>
</calcChain>
</file>

<file path=xl/sharedStrings.xml><?xml version="1.0" encoding="utf-8"?>
<sst xmlns="http://schemas.openxmlformats.org/spreadsheetml/2006/main" count="36" uniqueCount="19">
  <si>
    <t>Datum</t>
  </si>
  <si>
    <t>Nettowert</t>
  </si>
  <si>
    <t>ZTFL</t>
  </si>
  <si>
    <t>ZLFD</t>
  </si>
  <si>
    <t>ZDAT</t>
  </si>
  <si>
    <t>Rechnung</t>
  </si>
  <si>
    <t>Belegart</t>
  </si>
  <si>
    <t>Ergebnis</t>
  </si>
  <si>
    <t>Bruttowert</t>
  </si>
  <si>
    <t>Formel</t>
  </si>
  <si>
    <t>=SUMMEWENN(tblFaktura[Belegart];"ZTFL";tblFaktura[Nettowert])</t>
  </si>
  <si>
    <t>=INDEX(tblFaktura[#Kopfzeilen];3)</t>
  </si>
  <si>
    <t>=ANZAHL2(tblFaktura[#Alle])</t>
  </si>
  <si>
    <t>Beispiele für Formeln mit strukturierten Verweisen</t>
  </si>
  <si>
    <t>=SVERWEIS(4101000106;tblFaktura[[Rechnung]:[Datum]];3;FALSCH)</t>
  </si>
  <si>
    <t>Beispiel 1</t>
  </si>
  <si>
    <t>Kap1-Bsp1</t>
  </si>
  <si>
    <t>Excel
Pivot-Tabellen 
für Dummies</t>
  </si>
  <si>
    <t>Kapitel 1: Lösungen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</si>
</sst>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name val="Calibri"/>
      <family val="1"/>
      <scheme val="minor"/>
    </font>
    <font>
      <b/>
      <sz val="11"/>
      <color theme="1"/>
      <name val="Calibri"/>
      <family val="2"/>
      <scheme val="minor"/>
    </font>
    <font>
      <b/>
      <sz val="18"/>
      <color rgb="FFFFFF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3" fillId="0" borderId="0" xfId="0" applyFont="1"/>
    <xf numFmtId="0" fontId="0" fillId="0" borderId="0" xfId="0" quotePrefix="1"/>
    <xf numFmtId="0" fontId="3" fillId="2" borderId="1" xfId="0" applyFont="1" applyFill="1" applyBorder="1"/>
    <xf numFmtId="0" fontId="4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/>
    </xf>
    <xf numFmtId="0" fontId="0" fillId="0" borderId="4" xfId="0" applyFill="1" applyBorder="1"/>
    <xf numFmtId="0" fontId="0" fillId="0" borderId="1" xfId="0" applyBorder="1"/>
    <xf numFmtId="0" fontId="5" fillId="2" borderId="5" xfId="0" applyFont="1" applyFill="1" applyBorder="1" applyAlignment="1">
      <alignment horizontal="left" vertical="center" indent="1"/>
    </xf>
    <xf numFmtId="0" fontId="0" fillId="0" borderId="0" xfId="0" applyAlignment="1">
      <alignment vertical="center"/>
    </xf>
    <xf numFmtId="0" fontId="5" fillId="0" borderId="5" xfId="0" applyFont="1" applyFill="1" applyBorder="1" applyAlignment="1">
      <alignment horizontal="left" vertical="center" indent="1"/>
    </xf>
    <xf numFmtId="0" fontId="6" fillId="0" borderId="1" xfId="0" applyFont="1" applyBorder="1"/>
  </cellXfs>
  <cellStyles count="3">
    <cellStyle name="Standard" xfId="0" builtinId="0"/>
    <cellStyle name="Standard 2" xfId="1" xr:uid="{00000000-0005-0000-0000-000001000000}"/>
    <cellStyle name="Standard 2 2" xfId="2" xr:uid="{00000000-0005-0000-0000-000002000000}"/>
  </cellStyles>
  <dxfs count="5">
    <dxf>
      <numFmt numFmtId="164" formatCode="#,##0.00\ &quot;€&quot;"/>
    </dxf>
    <dxf>
      <numFmt numFmtId="164" formatCode="#,##0.00\ &quot;€&quot;"/>
    </dxf>
    <dxf>
      <numFmt numFmtId="164" formatCode="#,##0.00\ &quot;€&quot;"/>
    </dxf>
    <dxf>
      <numFmt numFmtId="164" formatCode="#,##0.00\ &quot;€&quot;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'Kap1-Bsp1'!A1"/><Relationship Id="rId1" Type="http://schemas.openxmlformats.org/officeDocument/2006/relationships/image" Target="../media/image1.jpg"/><Relationship Id="rId4" Type="http://schemas.openxmlformats.org/officeDocument/2006/relationships/image" Target="../media/image3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209550</xdr:colOff>
      <xdr:row>1</xdr:row>
      <xdr:rowOff>28575</xdr:rowOff>
    </xdr:from>
    <xdr:to>
      <xdr:col>3</xdr:col>
      <xdr:colOff>1323975</xdr:colOff>
      <xdr:row>1</xdr:row>
      <xdr:rowOff>1143000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2CF9632-C68C-4748-9BC1-58C0662ACE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3375" y="228600"/>
          <a:ext cx="1114425" cy="1114425"/>
        </a:xfrm>
        <a:prstGeom prst="rect">
          <a:avLst/>
        </a:prstGeom>
      </xdr:spPr>
    </xdr:pic>
    <xdr:clientData/>
  </xdr:twoCellAnchor>
  <xdr:twoCellAnchor editAs="oneCell">
    <xdr:from>
      <xdr:col>3</xdr:col>
      <xdr:colOff>1057274</xdr:colOff>
      <xdr:row>5</xdr:row>
      <xdr:rowOff>19049</xdr:rowOff>
    </xdr:from>
    <xdr:to>
      <xdr:col>3</xdr:col>
      <xdr:colOff>1417274</xdr:colOff>
      <xdr:row>5</xdr:row>
      <xdr:rowOff>379049</xdr:rowOff>
    </xdr:to>
    <xdr:pic>
      <xdr:nvPicPr>
        <xdr:cNvPr id="7" name="Grafik 6" descr="Geöffneter Ordner">
          <a:hlinkClick xmlns:r="http://schemas.openxmlformats.org/officeDocument/2006/relationships" r:id="rId2" tooltip="Beispiel öffnen"/>
          <a:extLst>
            <a:ext uri="{FF2B5EF4-FFF2-40B4-BE49-F238E27FC236}">
              <a16:creationId xmlns:a16="http://schemas.microsoft.com/office/drawing/2014/main" id="{F5482624-ACB8-4B4D-8774-35FDE41449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4991099" y="2152649"/>
          <a:ext cx="360000" cy="3600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Faktura" displayName="tblFaktura" ref="A1:E21" totalsRowCount="1">
  <autoFilter ref="A1:E20" xr:uid="{00000000-0009-0000-0100-000001000000}"/>
  <tableColumns count="5">
    <tableColumn id="1" xr3:uid="{00000000-0010-0000-0000-000001000000}" name="Rechnung" totalsRowLabel="Ergebnis"/>
    <tableColumn id="2" xr3:uid="{00000000-0010-0000-0000-000002000000}" name="Belegart"/>
    <tableColumn id="3" xr3:uid="{00000000-0010-0000-0000-000003000000}" name="Datum" dataDxfId="4"/>
    <tableColumn id="4" xr3:uid="{00000000-0010-0000-0000-000004000000}" name="Nettowert" totalsRowFunction="sum" dataDxfId="3" totalsRowDxfId="2"/>
    <tableColumn id="5" xr3:uid="{00000000-0010-0000-0000-000005000000}" name="Bruttowert" totalsRowFunction="sum" dataDxfId="1" totalsRowDxfId="0">
      <calculatedColumnFormula>tblFaktura[[#This Row],[Nettowert]]*1.19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12"/>
  <sheetViews>
    <sheetView showGridLines="0" tabSelected="1" workbookViewId="0">
      <pane ySplit="4" topLeftCell="A5" activePane="bottomLeft" state="frozen"/>
      <selection pane="bottomLeft" activeCell="A5" sqref="A5"/>
    </sheetView>
  </sheetViews>
  <sheetFormatPr baseColWidth="10" defaultRowHeight="15" x14ac:dyDescent="0.25"/>
  <cols>
    <col min="2" max="2" width="43.28515625" customWidth="1"/>
    <col min="3" max="3" width="4.28515625" customWidth="1"/>
    <col min="4" max="4" width="22.7109375" customWidth="1"/>
  </cols>
  <sheetData>
    <row r="1" spans="2:4" ht="15.75" thickBot="1" x14ac:dyDescent="0.3"/>
    <row r="2" spans="2:4" ht="92.25" customHeight="1" thickBot="1" x14ac:dyDescent="0.3">
      <c r="B2" s="6" t="s">
        <v>17</v>
      </c>
      <c r="C2" s="7"/>
      <c r="D2" s="8"/>
    </row>
    <row r="4" spans="2:4" ht="30" customHeight="1" x14ac:dyDescent="0.35">
      <c r="B4" s="13" t="s">
        <v>18</v>
      </c>
      <c r="C4" s="9"/>
      <c r="D4" s="9"/>
    </row>
    <row r="5" spans="2:4" ht="15" customHeight="1" x14ac:dyDescent="0.25"/>
    <row r="6" spans="2:4" s="11" customFormat="1" ht="30" customHeight="1" x14ac:dyDescent="0.25">
      <c r="B6" s="10" t="s">
        <v>15</v>
      </c>
      <c r="D6" s="12" t="s">
        <v>16</v>
      </c>
    </row>
    <row r="7" spans="2:4" ht="15" customHeight="1" x14ac:dyDescent="0.25"/>
    <row r="8" spans="2:4" ht="30" customHeight="1" x14ac:dyDescent="0.25"/>
    <row r="9" spans="2:4" ht="15" customHeight="1" x14ac:dyDescent="0.25"/>
    <row r="10" spans="2:4" ht="30" customHeight="1" x14ac:dyDescent="0.25"/>
    <row r="11" spans="2:4" ht="15" customHeight="1" x14ac:dyDescent="0.25"/>
    <row r="12" spans="2:4" ht="15" customHeight="1" x14ac:dyDescent="0.25"/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0"/>
  <sheetViews>
    <sheetView workbookViewId="0"/>
  </sheetViews>
  <sheetFormatPr baseColWidth="10" defaultRowHeight="15" x14ac:dyDescent="0.25"/>
  <cols>
    <col min="1" max="1" width="12" bestFit="1" customWidth="1"/>
    <col min="4" max="4" width="12.42578125" bestFit="1" customWidth="1"/>
    <col min="5" max="5" width="13" bestFit="1" customWidth="1"/>
  </cols>
  <sheetData>
    <row r="1" spans="1:5" x14ac:dyDescent="0.25">
      <c r="A1" t="s">
        <v>5</v>
      </c>
      <c r="B1" t="s">
        <v>6</v>
      </c>
      <c r="C1" t="s">
        <v>0</v>
      </c>
      <c r="D1" t="s">
        <v>1</v>
      </c>
      <c r="E1" s="2" t="s">
        <v>8</v>
      </c>
    </row>
    <row r="2" spans="1:5" x14ac:dyDescent="0.25">
      <c r="A2">
        <v>4101000090</v>
      </c>
      <c r="B2" t="s">
        <v>2</v>
      </c>
      <c r="C2" s="1">
        <v>43862</v>
      </c>
      <c r="D2" s="2">
        <v>14074.9</v>
      </c>
      <c r="E2" s="2">
        <f>tblFaktura[[#This Row],[Nettowert]]*1.19</f>
        <v>16749.130999999998</v>
      </c>
    </row>
    <row r="3" spans="1:5" x14ac:dyDescent="0.25">
      <c r="A3">
        <v>4101000091</v>
      </c>
      <c r="B3" t="s">
        <v>3</v>
      </c>
      <c r="C3" s="1">
        <v>43863</v>
      </c>
      <c r="D3" s="2">
        <v>3067.13</v>
      </c>
      <c r="E3" s="2">
        <f>tblFaktura[[#This Row],[Nettowert]]*1.19</f>
        <v>3649.8847000000001</v>
      </c>
    </row>
    <row r="4" spans="1:5" x14ac:dyDescent="0.25">
      <c r="A4">
        <v>4101000092</v>
      </c>
      <c r="B4" t="s">
        <v>3</v>
      </c>
      <c r="C4" s="1">
        <v>43864</v>
      </c>
      <c r="D4" s="2">
        <v>1158.5</v>
      </c>
      <c r="E4" s="2">
        <f>tblFaktura[[#This Row],[Nettowert]]*1.19</f>
        <v>1378.615</v>
      </c>
    </row>
    <row r="5" spans="1:5" x14ac:dyDescent="0.25">
      <c r="A5">
        <v>4101000093</v>
      </c>
      <c r="B5" t="s">
        <v>3</v>
      </c>
      <c r="C5" s="1">
        <v>43865</v>
      </c>
      <c r="D5" s="2">
        <v>495</v>
      </c>
      <c r="E5" s="2">
        <f>tblFaktura[[#This Row],[Nettowert]]*1.19</f>
        <v>589.04999999999995</v>
      </c>
    </row>
    <row r="6" spans="1:5" x14ac:dyDescent="0.25">
      <c r="A6">
        <v>4101000094</v>
      </c>
      <c r="B6" t="s">
        <v>4</v>
      </c>
      <c r="C6" s="1">
        <v>43866</v>
      </c>
      <c r="D6" s="2">
        <v>495</v>
      </c>
      <c r="E6" s="2">
        <f>tblFaktura[[#This Row],[Nettowert]]*1.19</f>
        <v>589.04999999999995</v>
      </c>
    </row>
    <row r="7" spans="1:5" x14ac:dyDescent="0.25">
      <c r="A7">
        <v>4101000096</v>
      </c>
      <c r="B7" t="s">
        <v>4</v>
      </c>
      <c r="C7" s="1">
        <v>43868</v>
      </c>
      <c r="D7" s="2">
        <v>4456.0200000000004</v>
      </c>
      <c r="E7" s="2">
        <f>tblFaktura[[#This Row],[Nettowert]]*1.19</f>
        <v>5302.6638000000003</v>
      </c>
    </row>
    <row r="8" spans="1:5" x14ac:dyDescent="0.25">
      <c r="A8">
        <v>4101000097</v>
      </c>
      <c r="B8" t="s">
        <v>2</v>
      </c>
      <c r="C8" s="1">
        <v>43869</v>
      </c>
      <c r="D8" s="2">
        <v>749.58</v>
      </c>
      <c r="E8" s="2">
        <f>tblFaktura[[#This Row],[Nettowert]]*1.19</f>
        <v>892.00020000000006</v>
      </c>
    </row>
    <row r="9" spans="1:5" x14ac:dyDescent="0.25">
      <c r="A9">
        <v>4101000098</v>
      </c>
      <c r="B9" t="s">
        <v>3</v>
      </c>
      <c r="C9" s="1">
        <v>43870</v>
      </c>
      <c r="D9" s="2">
        <v>495</v>
      </c>
      <c r="E9" s="2">
        <f>tblFaktura[[#This Row],[Nettowert]]*1.19</f>
        <v>589.04999999999995</v>
      </c>
    </row>
    <row r="10" spans="1:5" x14ac:dyDescent="0.25">
      <c r="A10">
        <v>4101000100</v>
      </c>
      <c r="B10" t="s">
        <v>3</v>
      </c>
      <c r="C10" s="1">
        <v>43872</v>
      </c>
      <c r="D10" s="2">
        <v>9662.56</v>
      </c>
      <c r="E10" s="2">
        <f>tblFaktura[[#This Row],[Nettowert]]*1.19</f>
        <v>11498.446399999999</v>
      </c>
    </row>
    <row r="11" spans="1:5" x14ac:dyDescent="0.25">
      <c r="A11">
        <v>4101000101</v>
      </c>
      <c r="B11" t="s">
        <v>3</v>
      </c>
      <c r="C11" s="1">
        <v>43873</v>
      </c>
      <c r="D11" s="2">
        <v>1059</v>
      </c>
      <c r="E11" s="2">
        <f>tblFaktura[[#This Row],[Nettowert]]*1.19</f>
        <v>1260.21</v>
      </c>
    </row>
    <row r="12" spans="1:5" x14ac:dyDescent="0.25">
      <c r="A12">
        <v>4101000102</v>
      </c>
      <c r="B12" t="s">
        <v>2</v>
      </c>
      <c r="C12" s="1">
        <v>43874</v>
      </c>
      <c r="D12" s="2">
        <v>1240</v>
      </c>
      <c r="E12" s="2">
        <f>tblFaktura[[#This Row],[Nettowert]]*1.19</f>
        <v>1475.6</v>
      </c>
    </row>
    <row r="13" spans="1:5" x14ac:dyDescent="0.25">
      <c r="A13">
        <v>4101000103</v>
      </c>
      <c r="B13" t="s">
        <v>2</v>
      </c>
      <c r="C13" s="1">
        <v>43875</v>
      </c>
      <c r="D13" s="2">
        <v>1935.19</v>
      </c>
      <c r="E13" s="2">
        <f>tblFaktura[[#This Row],[Nettowert]]*1.19</f>
        <v>2302.8761</v>
      </c>
    </row>
    <row r="14" spans="1:5" x14ac:dyDescent="0.25">
      <c r="A14">
        <v>4101000104</v>
      </c>
      <c r="B14" t="s">
        <v>3</v>
      </c>
      <c r="C14" s="1">
        <v>43876</v>
      </c>
      <c r="D14" s="2">
        <v>3290</v>
      </c>
      <c r="E14" s="2">
        <f>tblFaktura[[#This Row],[Nettowert]]*1.19</f>
        <v>3915.1</v>
      </c>
    </row>
    <row r="15" spans="1:5" x14ac:dyDescent="0.25">
      <c r="A15">
        <v>4101000105</v>
      </c>
      <c r="B15" t="s">
        <v>2</v>
      </c>
      <c r="C15" s="1">
        <v>43877</v>
      </c>
      <c r="D15" s="2">
        <v>3683.33</v>
      </c>
      <c r="E15" s="2">
        <f>tblFaktura[[#This Row],[Nettowert]]*1.19</f>
        <v>4383.1626999999999</v>
      </c>
    </row>
    <row r="16" spans="1:5" x14ac:dyDescent="0.25">
      <c r="A16">
        <v>4101000106</v>
      </c>
      <c r="B16" t="s">
        <v>3</v>
      </c>
      <c r="C16" s="1">
        <v>43878</v>
      </c>
      <c r="D16" s="2">
        <v>1117.5</v>
      </c>
      <c r="E16" s="2">
        <f>tblFaktura[[#This Row],[Nettowert]]*1.19</f>
        <v>1329.825</v>
      </c>
    </row>
    <row r="17" spans="1:7" x14ac:dyDescent="0.25">
      <c r="A17">
        <v>4101000107</v>
      </c>
      <c r="B17" t="s">
        <v>2</v>
      </c>
      <c r="C17" s="1">
        <v>43879</v>
      </c>
      <c r="D17" s="2">
        <v>750</v>
      </c>
      <c r="E17" s="2">
        <f>tblFaktura[[#This Row],[Nettowert]]*1.19</f>
        <v>892.5</v>
      </c>
    </row>
    <row r="18" spans="1:7" x14ac:dyDescent="0.25">
      <c r="A18">
        <v>4101000108</v>
      </c>
      <c r="B18" t="s">
        <v>3</v>
      </c>
      <c r="C18" s="1">
        <v>43880</v>
      </c>
      <c r="D18" s="2">
        <v>916</v>
      </c>
      <c r="E18" s="2">
        <f>tblFaktura[[#This Row],[Nettowert]]*1.19</f>
        <v>1090.04</v>
      </c>
    </row>
    <row r="19" spans="1:7" x14ac:dyDescent="0.25">
      <c r="A19">
        <v>4101000109</v>
      </c>
      <c r="B19" t="s">
        <v>3</v>
      </c>
      <c r="C19" s="1">
        <v>43881</v>
      </c>
      <c r="D19" s="2">
        <v>205</v>
      </c>
      <c r="E19" s="2">
        <f>tblFaktura[[#This Row],[Nettowert]]*1.19</f>
        <v>243.95</v>
      </c>
    </row>
    <row r="20" spans="1:7" x14ac:dyDescent="0.25">
      <c r="A20">
        <v>4101000110</v>
      </c>
      <c r="B20" t="s">
        <v>3</v>
      </c>
      <c r="C20" s="1">
        <v>43882</v>
      </c>
      <c r="D20" s="2">
        <v>10000</v>
      </c>
      <c r="E20" s="2">
        <f>tblFaktura[[#This Row],[Nettowert]]*1.19</f>
        <v>11900</v>
      </c>
    </row>
    <row r="21" spans="1:7" x14ac:dyDescent="0.25">
      <c r="A21" t="s">
        <v>7</v>
      </c>
      <c r="D21" s="2">
        <f>SUBTOTAL(109,tblFaktura[Nettowert])</f>
        <v>58849.710000000006</v>
      </c>
      <c r="E21" s="2">
        <f>SUBTOTAL(109,tblFaktura[Bruttowert])</f>
        <v>70031.154899999994</v>
      </c>
    </row>
    <row r="24" spans="1:7" x14ac:dyDescent="0.25">
      <c r="A24" s="3" t="s">
        <v>13</v>
      </c>
    </row>
    <row r="25" spans="1:7" x14ac:dyDescent="0.25">
      <c r="A25" s="3"/>
    </row>
    <row r="26" spans="1:7" x14ac:dyDescent="0.25">
      <c r="A26" s="5" t="s">
        <v>9</v>
      </c>
      <c r="B26" s="5"/>
      <c r="C26" s="5"/>
      <c r="D26" s="5"/>
      <c r="E26" s="5"/>
      <c r="F26" s="5"/>
      <c r="G26" s="5" t="s">
        <v>7</v>
      </c>
    </row>
    <row r="27" spans="1:7" x14ac:dyDescent="0.25">
      <c r="A27" s="4" t="s">
        <v>10</v>
      </c>
      <c r="G27" s="2">
        <f>SUMIF(tblFaktura[Belegart],"ZTFL",tblFaktura[Nettowert])</f>
        <v>22433</v>
      </c>
    </row>
    <row r="28" spans="1:7" x14ac:dyDescent="0.25">
      <c r="A28" s="4" t="s">
        <v>11</v>
      </c>
      <c r="G28" t="str">
        <f>INDEX(tblFaktura[#Headers],3)</f>
        <v>Datum</v>
      </c>
    </row>
    <row r="29" spans="1:7" x14ac:dyDescent="0.25">
      <c r="A29" s="4" t="s">
        <v>12</v>
      </c>
      <c r="G29">
        <f>COUNTA(tblFaktura[#All])</f>
        <v>103</v>
      </c>
    </row>
    <row r="30" spans="1:7" x14ac:dyDescent="0.25">
      <c r="A30" s="4" t="s">
        <v>14</v>
      </c>
      <c r="G30" s="1">
        <f>VLOOKUP(4101000106,tblFaktura[[Rechnung]:[Datum]],3,FALSE)</f>
        <v>43878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Inhalt</vt:lpstr>
      <vt:lpstr>Kap1-Bsp1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Weiß</dc:creator>
  <cp:lastModifiedBy>Martin Weiß</cp:lastModifiedBy>
  <dcterms:created xsi:type="dcterms:W3CDTF">2016-06-20T16:29:21Z</dcterms:created>
  <dcterms:modified xsi:type="dcterms:W3CDTF">2020-10-12T07:01:24Z</dcterms:modified>
</cp:coreProperties>
</file>